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firstSheet="11" activeTab="17"/>
  </bookViews>
  <sheets>
    <sheet name="доходы за январь 2021" sheetId="1" r:id="rId1"/>
    <sheet name="расходы за январь 2021" sheetId="2" r:id="rId2"/>
    <sheet name="доходы за февраль 2021" sheetId="3" r:id="rId3"/>
    <sheet name="расходы за февраль 2021" sheetId="4" r:id="rId4"/>
    <sheet name="доходы за март 2021" sheetId="5" r:id="rId5"/>
    <sheet name="расходы за март 2021" sheetId="6" r:id="rId6"/>
    <sheet name="доходы за апрель 2021" sheetId="7" r:id="rId7"/>
    <sheet name="расходы за апрель 2021" sheetId="8" r:id="rId8"/>
    <sheet name="доходы за май 2021" sheetId="9" r:id="rId9"/>
    <sheet name="расходы за май 2021" sheetId="10" r:id="rId10"/>
    <sheet name="доходы за июнь 2021" sheetId="11" r:id="rId11"/>
    <sheet name="расходы за июнь 2021" sheetId="12" r:id="rId12"/>
    <sheet name="доходы за июль 2021" sheetId="13" r:id="rId13"/>
    <sheet name="расходы за июль 2021" sheetId="14" r:id="rId14"/>
    <sheet name="доходы за август 2021" sheetId="15" r:id="rId15"/>
    <sheet name="расходы за август 2021" sheetId="16" r:id="rId16"/>
    <sheet name="доходы сент 2021" sheetId="17" r:id="rId17"/>
    <sheet name="расходы сент 2021" sheetId="18" r:id="rId18"/>
    <sheet name="доходы окт 20" sheetId="19" r:id="rId19"/>
    <sheet name="расходы окт 20" sheetId="20" r:id="rId20"/>
    <sheet name="доходы нояб 20" sheetId="21" r:id="rId21"/>
    <sheet name="расходы нояб 20" sheetId="22" r:id="rId22"/>
    <sheet name="дох дек" sheetId="23" r:id="rId23"/>
    <sheet name="расх дек" sheetId="24" r:id="rId24"/>
    <sheet name="дох анализ" sheetId="25" r:id="rId25"/>
    <sheet name="расх анализ" sheetId="26" r:id="rId26"/>
  </sheets>
  <definedNames/>
  <calcPr fullCalcOnLoad="1"/>
</workbook>
</file>

<file path=xl/sharedStrings.xml><?xml version="1.0" encoding="utf-8"?>
<sst xmlns="http://schemas.openxmlformats.org/spreadsheetml/2006/main" count="1188" uniqueCount="202">
  <si>
    <t>%</t>
  </si>
  <si>
    <t>1. Налоговые доходы</t>
  </si>
  <si>
    <t>Подоходный налог с физических  лиц</t>
  </si>
  <si>
    <t>Налог на совокупный доход</t>
  </si>
  <si>
    <t>Налог на имущество физических лиц</t>
  </si>
  <si>
    <t>Земельный  налог</t>
  </si>
  <si>
    <t>Госпошлина</t>
  </si>
  <si>
    <t>Задолженность и перерасчеты по отмененным налогам</t>
  </si>
  <si>
    <t>-</t>
  </si>
  <si>
    <t>2. Неналоговые  доходы</t>
  </si>
  <si>
    <t>Доходы от использования имущества</t>
  </si>
  <si>
    <t>Платежи при пользовании природными ресурсами</t>
  </si>
  <si>
    <t>Штрафы,  санкции</t>
  </si>
  <si>
    <t>Прочие неналоговые доходы</t>
  </si>
  <si>
    <t>Итого налоговых и неналоговых доходов</t>
  </si>
  <si>
    <t>Всего доходов</t>
  </si>
  <si>
    <t>Исполнение доходной части</t>
  </si>
  <si>
    <t>бюджета Алькеевского муниципального района</t>
  </si>
  <si>
    <t>1. Общегосударственные  расходы</t>
  </si>
  <si>
    <t>- законодательная  власть</t>
  </si>
  <si>
    <t>- исполнительные  органы</t>
  </si>
  <si>
    <t>- другие общегосударственные вопросы</t>
  </si>
  <si>
    <t>2. Национальная  оборона</t>
  </si>
  <si>
    <t>4. Национальная  экономика</t>
  </si>
  <si>
    <t>5. Жилищно-коммунальное хозяйство</t>
  </si>
  <si>
    <t>- жилищное хозяйство</t>
  </si>
  <si>
    <t>- коммунальное  хозяйство</t>
  </si>
  <si>
    <t>- благоустройство</t>
  </si>
  <si>
    <t>- дошкольное  образование</t>
  </si>
  <si>
    <t>- общее  образование</t>
  </si>
  <si>
    <t>- молодежная политика и оздоровление детей</t>
  </si>
  <si>
    <t>- другие вопросы в области образования</t>
  </si>
  <si>
    <t>- культура</t>
  </si>
  <si>
    <t>- кинематография</t>
  </si>
  <si>
    <t>- соцобеспечение населения</t>
  </si>
  <si>
    <t>- жилье молодым семьям</t>
  </si>
  <si>
    <t>Расходная часть бюджета</t>
  </si>
  <si>
    <t>Алькеевского муниципального района</t>
  </si>
  <si>
    <t>Всего  расходов:</t>
  </si>
  <si>
    <t xml:space="preserve"> главы района</t>
  </si>
  <si>
    <t>Председатель Финансово-бюджетной палаты</t>
  </si>
  <si>
    <t>Алькеевского муниципального района:</t>
  </si>
  <si>
    <t>И. И. Габидуллин</t>
  </si>
  <si>
    <t>финансово-бюджетная палата, контрольно счетная палата</t>
  </si>
  <si>
    <t>Доходы от продажи имущества и зем.участков</t>
  </si>
  <si>
    <t xml:space="preserve"> - пенсионние обеспечение</t>
  </si>
  <si>
    <t>3. Правоохранительная  деятельность и национальная безопастность</t>
  </si>
  <si>
    <t>7. Образование</t>
  </si>
  <si>
    <t>8. Культура и кинематография</t>
  </si>
  <si>
    <t>10. Социальная  политика</t>
  </si>
  <si>
    <t>6.Природоохранные мероприятия</t>
  </si>
  <si>
    <t>судебная система</t>
  </si>
  <si>
    <t>другие вопросы в области культуры</t>
  </si>
  <si>
    <t>спорт</t>
  </si>
  <si>
    <t>3. Безвозмездные  поступления</t>
  </si>
  <si>
    <t>4. Возврат в МФ неиспользованных в 2008 году субвенций</t>
  </si>
  <si>
    <t>другие вопросы в области национальной экономики</t>
  </si>
  <si>
    <t>ЕДДС</t>
  </si>
  <si>
    <t>резервный фонд</t>
  </si>
  <si>
    <t>природоохранные мероприятия</t>
  </si>
  <si>
    <t>Доходы от оказания платных услуг (работ) и компенсации затрат государства</t>
  </si>
  <si>
    <t>содержание скотомогильников и биотермических ям</t>
  </si>
  <si>
    <t>11. Физическая культура и спорт</t>
  </si>
  <si>
    <t xml:space="preserve">9. Здравоохранение  </t>
  </si>
  <si>
    <t>санитарно-эпидемиологическое благополучие</t>
  </si>
  <si>
    <t>Акцизы</t>
  </si>
  <si>
    <t>Дорожное хозяйство</t>
  </si>
  <si>
    <t>Сельское хозяйство и рыболовство</t>
  </si>
  <si>
    <t>Обеспечение проведения выборов</t>
  </si>
  <si>
    <t>Строительство дома участк.</t>
  </si>
  <si>
    <t>4. Возврат в МФ неиспользованных в 2014 году субвенций</t>
  </si>
  <si>
    <t>содержание ОПОП</t>
  </si>
  <si>
    <t>Возврат остатков с АУ,БУ</t>
  </si>
  <si>
    <t>Водное хозяйство</t>
  </si>
  <si>
    <t>Содержание ОПОП</t>
  </si>
  <si>
    <t>12. Отрицательные трансферты</t>
  </si>
  <si>
    <t>4. Возврат в МФ неиспользованных в 2017 году субвенций</t>
  </si>
  <si>
    <t>Резервный фонд</t>
  </si>
  <si>
    <t>Обеспечение проведения выборов, референдума</t>
  </si>
  <si>
    <t>-доп образование</t>
  </si>
  <si>
    <t>Уточн. год. план   2018 г.</t>
  </si>
  <si>
    <t>Исполнение 2018г.</t>
  </si>
  <si>
    <t>доп образование</t>
  </si>
  <si>
    <t>Годовой уточн. план   на 01.11.   2019 г.</t>
  </si>
  <si>
    <t>4. Возврат в МФ неиспользованных в 2018 году субвенций</t>
  </si>
  <si>
    <t>Годовой уточн. план   на 01.11.2019 г.</t>
  </si>
  <si>
    <t>Исполнение на 01.11.  2019 г.</t>
  </si>
  <si>
    <t>Годовой уточн. план   на 01.12.   2019 г.</t>
  </si>
  <si>
    <t>Годовой уточн. план   на 01.12.2019 г.</t>
  </si>
  <si>
    <t>Исполнение на 01.12.  2019 г.</t>
  </si>
  <si>
    <t>Утверж бюдж 2019 г.</t>
  </si>
  <si>
    <t>Уточн. год. план   на 2019 г.</t>
  </si>
  <si>
    <t>Исполнение  2019 г.</t>
  </si>
  <si>
    <t>Утверж бюдж 2019 г</t>
  </si>
  <si>
    <t>Исполнение   2019 г.</t>
  </si>
  <si>
    <t>Утверж бюдж 2018 г.</t>
  </si>
  <si>
    <t>Утверж бюдж 2017 г.</t>
  </si>
  <si>
    <t>Уточн. год. план   2017 г.</t>
  </si>
  <si>
    <t>Исполнение 2017г.</t>
  </si>
  <si>
    <t>%, к утв. плану</t>
  </si>
  <si>
    <t>%, к уточ плану</t>
  </si>
  <si>
    <t>Исполнение доходной части консолидированного</t>
  </si>
  <si>
    <t>бюджета Алькеевского муниципального района РТ</t>
  </si>
  <si>
    <t>за 2017-2019 гг.</t>
  </si>
  <si>
    <t>4. Возврат неиспользованных субвенций, субсидий и иных МБТ</t>
  </si>
  <si>
    <t>Утверж бюдж 2018 г</t>
  </si>
  <si>
    <t>Утверж бюдж 2017 г</t>
  </si>
  <si>
    <t>Расходная часть консолидированного бюджета</t>
  </si>
  <si>
    <t>Алькеевского муниципального района РТ</t>
  </si>
  <si>
    <t>Содержание дома участк.</t>
  </si>
  <si>
    <t>Уточн. год. план   2019 г.</t>
  </si>
  <si>
    <t>Исполнение 2019г.</t>
  </si>
  <si>
    <t>Годовой уточн. план   на 01.02.   2020 г.</t>
  </si>
  <si>
    <t>Исполнение на 01.02.  2020 г.</t>
  </si>
  <si>
    <t>4. Возврат в МФ неиспользованных в 2019 году субвенций</t>
  </si>
  <si>
    <t>Содержание дома участкового</t>
  </si>
  <si>
    <t>Годовой уточн. план   на 01.03.   2020 г.</t>
  </si>
  <si>
    <t>Исполнение на 01.03.  2020 г.</t>
  </si>
  <si>
    <t>Годовой уточн. план   на 01.04.   2020 г.</t>
  </si>
  <si>
    <t>Исполнение на 01.04.  2020 г.</t>
  </si>
  <si>
    <t>Годовой уточн. план   на 01.05.   2020 г.</t>
  </si>
  <si>
    <t>Исполнение на 01.05.  2020 г.</t>
  </si>
  <si>
    <t>Годовой уточн. план   на 01.06.   2020 г.</t>
  </si>
  <si>
    <t>Исполнение на 01.06.  2020 г.</t>
  </si>
  <si>
    <t>Годовой уточн. план   на 01.07.   2020 г.</t>
  </si>
  <si>
    <t>Исполнение на 01.07.  2020 г.</t>
  </si>
  <si>
    <t>Годовой уточн. план   на 01.08.   2020 г.</t>
  </si>
  <si>
    <t>Годовой уточн. план   на 01.08.2020 г.</t>
  </si>
  <si>
    <t>Исполнение на 01.08.  2020 г.</t>
  </si>
  <si>
    <t>Годовой уточн. план   на 01.09.   2020 г.</t>
  </si>
  <si>
    <t>Годовой уточн. план   на 01.09.2020 г.</t>
  </si>
  <si>
    <t>Исполнение на 01.09.  2020 г.</t>
  </si>
  <si>
    <t>содержание дома участкового</t>
  </si>
  <si>
    <t>Годовой уточн. план   на 01.10.   2020 г.</t>
  </si>
  <si>
    <t>Годовой уточн. план   на 01.10.2020 г.</t>
  </si>
  <si>
    <t>Исполнение на 01.10.  2020 г.</t>
  </si>
  <si>
    <t>на 01.11.2020 г.</t>
  </si>
  <si>
    <t>Исполнение на 01.11  2019 г.</t>
  </si>
  <si>
    <t>Годовой уточн. план   на 01.11.   2020 г.</t>
  </si>
  <si>
    <t>Исполнение на 01.11. 2020 г.</t>
  </si>
  <si>
    <t>Годовой уточн. план   на 01.11.2020 г.</t>
  </si>
  <si>
    <t>Исполнение на 01.11.  2020 г.</t>
  </si>
  <si>
    <t>на 01.12.2020 г.</t>
  </si>
  <si>
    <t>Исполнение на 01.12  2019 г.</t>
  </si>
  <si>
    <t>Годовой уточн. план   на 01.12.   2020 г.</t>
  </si>
  <si>
    <t>Исполнение на 01.12. 2020 г.</t>
  </si>
  <si>
    <t>Годовой уточн. план   на 01.12.2020 г.</t>
  </si>
  <si>
    <t>Исполнение на 01.12.  2020 г.</t>
  </si>
  <si>
    <t>на 01.01.2021 г.</t>
  </si>
  <si>
    <t>Утверж бюдж 2020 г.</t>
  </si>
  <si>
    <t>Уточн. год. план   на 2020 г.</t>
  </si>
  <si>
    <t>Исполнение  2020 г.</t>
  </si>
  <si>
    <t>Утверж бюдж 2020 г</t>
  </si>
  <si>
    <t>Исполнение   2020 г.</t>
  </si>
  <si>
    <t>на 01.02.2021 г.</t>
  </si>
  <si>
    <t>Уточн. год. план   2020 г.</t>
  </si>
  <si>
    <t>Исполнение 2020г.</t>
  </si>
  <si>
    <t>Годовой уточн. план   на 01.02.   2021 г.</t>
  </si>
  <si>
    <t>Исполнение на 01.02. 2021 г.</t>
  </si>
  <si>
    <t>Исполнение на 01.02.  2021 г.</t>
  </si>
  <si>
    <t>на 01.03.2021 г.</t>
  </si>
  <si>
    <t>Годовой уточн. план   на 01.03.   2021 г.</t>
  </si>
  <si>
    <t>Исполнение на 01.03. 2021 г.</t>
  </si>
  <si>
    <t>Исполнение на 01.03.  2021 г.</t>
  </si>
  <si>
    <t>4. Возврат в МФ неиспользованных в 2020 году субвенций</t>
  </si>
  <si>
    <t>на 01.04.2021 г.</t>
  </si>
  <si>
    <t>Годовой уточн. план   на 01.04.   2021 г.</t>
  </si>
  <si>
    <t>Исполнение на 01.04. 2021 г.</t>
  </si>
  <si>
    <t>Исполнение 2020 г.</t>
  </si>
  <si>
    <t>Исполнение на 01.04.  2021 г.</t>
  </si>
  <si>
    <t>на 01.05.2021 г.</t>
  </si>
  <si>
    <t>Годовой уточн. план   на 01.05.   2021 г.</t>
  </si>
  <si>
    <t>Исполнение на 01.05. 2021 г.</t>
  </si>
  <si>
    <t>Исполнение на 01.05.  2021 г.</t>
  </si>
  <si>
    <t>на 01.06.2021 г.</t>
  </si>
  <si>
    <t>Годовой уточн. план   на 01.06.   2021 г.</t>
  </si>
  <si>
    <t>Исполнение на 01.06. 2021 г.</t>
  </si>
  <si>
    <t>Исполнение на 01.06.  2021 г.</t>
  </si>
  <si>
    <t>на 01.07.2021 г.</t>
  </si>
  <si>
    <t>Исполнение на 01.07  2020 г.</t>
  </si>
  <si>
    <t>Годовой уточн. план   на 01.07.   2021 г.</t>
  </si>
  <si>
    <t>Исполнение на 01.07. 2021 г.</t>
  </si>
  <si>
    <t>Исполнение на 01.07.  2021 г.</t>
  </si>
  <si>
    <t>- доп образование</t>
  </si>
  <si>
    <t>на 01.08.2021 г.</t>
  </si>
  <si>
    <t>Исполнение на 01.08  2020 г.</t>
  </si>
  <si>
    <t>Годовой уточн. план   на 01.08.   2021 г.</t>
  </si>
  <si>
    <t>Исполнение на 01.08. 2021 г.</t>
  </si>
  <si>
    <t>Годовой уточн. план   на 01.08.2021 г.</t>
  </si>
  <si>
    <t>Исполнение на 01.08.  2021 г.</t>
  </si>
  <si>
    <t>на 01.09.2021 г.</t>
  </si>
  <si>
    <t>Исполнение на 01.09  2020 г.</t>
  </si>
  <si>
    <t>Годовой уточн. план   на 01.09.   2021 г.</t>
  </si>
  <si>
    <t>Исполнение на 01.09. 2021 г.</t>
  </si>
  <si>
    <t>Годовой уточн. план   на 01.09.2021 г.</t>
  </si>
  <si>
    <t>Исполнение на 01.09.  2021 г.</t>
  </si>
  <si>
    <t>на 01.10.2021 г.</t>
  </si>
  <si>
    <t>Исполнение на 01.10  2020 г.</t>
  </si>
  <si>
    <t>Годовой уточн. план   на 01.10.   2021 г.</t>
  </si>
  <si>
    <t>Исполнение на 01.10. 2021 г.</t>
  </si>
  <si>
    <t>Годовой уточн. план   на 01.10.2021 г.</t>
  </si>
  <si>
    <t>Исполнение на 01.10.  2021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</si>
</sst>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justify" vertical="top" wrapText="1"/>
      <protection locked="0"/>
    </xf>
    <xf numFmtId="0" fontId="1" fillId="0" borderId="16" xfId="0" applyFont="1" applyBorder="1" applyAlignment="1" applyProtection="1">
      <alignment horizontal="justify" vertical="top" wrapText="1"/>
      <protection locked="0"/>
    </xf>
    <xf numFmtId="0" fontId="3" fillId="0" borderId="16" xfId="0" applyFont="1" applyBorder="1" applyAlignment="1" applyProtection="1">
      <alignment horizontal="justify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justify" vertical="top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justify" vertical="top" wrapText="1"/>
      <protection locked="0"/>
    </xf>
    <xf numFmtId="0" fontId="2" fillId="0" borderId="16" xfId="0" applyNumberFormat="1" applyFont="1" applyBorder="1" applyAlignment="1" applyProtection="1">
      <alignment horizontal="justify" vertical="top" wrapText="1"/>
      <protection locked="0"/>
    </xf>
    <xf numFmtId="0" fontId="2" fillId="0" borderId="16" xfId="0" applyFont="1" applyBorder="1" applyAlignment="1" applyProtection="1">
      <alignment horizontal="justify" vertical="top" wrapText="1"/>
      <protection locked="0"/>
    </xf>
    <xf numFmtId="0" fontId="4" fillId="0" borderId="16" xfId="0" applyFont="1" applyBorder="1" applyAlignment="1" applyProtection="1">
      <alignment horizontal="justify" vertical="top" wrapText="1"/>
      <protection locked="0"/>
    </xf>
    <xf numFmtId="0" fontId="2" fillId="0" borderId="17" xfId="0" applyFont="1" applyBorder="1" applyAlignment="1" applyProtection="1">
      <alignment horizontal="justify" vertical="top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justify" vertical="top" wrapText="1"/>
      <protection locked="0"/>
    </xf>
    <xf numFmtId="0" fontId="4" fillId="0" borderId="17" xfId="0" applyFont="1" applyBorder="1" applyAlignment="1" applyProtection="1">
      <alignment horizontal="justify" vertical="top" wrapText="1"/>
      <protection locked="0"/>
    </xf>
    <xf numFmtId="168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2" fillId="24" borderId="24" xfId="0" applyFont="1" applyFill="1" applyBorder="1" applyAlignment="1" applyProtection="1">
      <alignment horizontal="center" vertical="center" wrapText="1"/>
      <protection locked="0"/>
    </xf>
    <xf numFmtId="0" fontId="2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68" fontId="4" fillId="0" borderId="32" xfId="0" applyNumberFormat="1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top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/>
    </xf>
    <xf numFmtId="168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justify" vertical="top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168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8" fontId="4" fillId="0" borderId="39" xfId="0" applyNumberFormat="1" applyFont="1" applyBorder="1" applyAlignment="1" applyProtection="1">
      <alignment horizontal="center" vertical="top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 locked="0"/>
    </xf>
    <xf numFmtId="168" fontId="2" fillId="0" borderId="37" xfId="0" applyNumberFormat="1" applyFont="1" applyBorder="1" applyAlignment="1" applyProtection="1">
      <alignment horizontal="center" vertical="center" wrapText="1"/>
      <protection/>
    </xf>
    <xf numFmtId="168" fontId="4" fillId="0" borderId="37" xfId="0" applyNumberFormat="1" applyFont="1" applyBorder="1" applyAlignment="1" applyProtection="1">
      <alignment horizontal="center" vertical="center" wrapText="1"/>
      <protection/>
    </xf>
    <xf numFmtId="168" fontId="4" fillId="0" borderId="39" xfId="0" applyNumberFormat="1" applyFont="1" applyBorder="1" applyAlignment="1" applyProtection="1">
      <alignment horizontal="center" vertical="center" wrapText="1"/>
      <protection locked="0"/>
    </xf>
    <xf numFmtId="168" fontId="2" fillId="0" borderId="39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168" fontId="2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 locked="0"/>
    </xf>
    <xf numFmtId="168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8">
      <selection activeCell="D7" sqref="D7:E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102" t="s">
        <v>16</v>
      </c>
      <c r="B2" s="102"/>
      <c r="C2" s="102"/>
      <c r="D2" s="102"/>
      <c r="E2" s="102"/>
      <c r="F2" s="102"/>
      <c r="G2" s="102"/>
      <c r="H2" s="102"/>
    </row>
    <row r="3" spans="1:8" ht="18.75">
      <c r="A3" s="102" t="s">
        <v>17</v>
      </c>
      <c r="B3" s="102"/>
      <c r="C3" s="102"/>
      <c r="D3" s="102"/>
      <c r="E3" s="102"/>
      <c r="F3" s="102"/>
      <c r="G3" s="102"/>
      <c r="H3" s="102"/>
    </row>
    <row r="4" spans="1:8" ht="18.75">
      <c r="A4" s="102" t="s">
        <v>154</v>
      </c>
      <c r="B4" s="102"/>
      <c r="C4" s="102"/>
      <c r="D4" s="102"/>
      <c r="E4" s="102"/>
      <c r="F4" s="102"/>
      <c r="G4" s="102"/>
      <c r="H4" s="102"/>
    </row>
    <row r="5" ht="13.5" thickBot="1"/>
    <row r="6" spans="1:8" ht="65.25" customHeight="1" thickBot="1" thickTop="1">
      <c r="A6" s="5"/>
      <c r="B6" s="55" t="s">
        <v>112</v>
      </c>
      <c r="C6" s="56" t="s">
        <v>113</v>
      </c>
      <c r="D6" s="43" t="s">
        <v>155</v>
      </c>
      <c r="E6" s="44" t="s">
        <v>156</v>
      </c>
      <c r="F6" s="50" t="s">
        <v>157</v>
      </c>
      <c r="G6" s="52" t="s">
        <v>158</v>
      </c>
      <c r="H6" s="9" t="s">
        <v>0</v>
      </c>
    </row>
    <row r="7" spans="1:8" ht="16.5" thickTop="1">
      <c r="A7" s="12" t="s">
        <v>1</v>
      </c>
      <c r="B7" s="18">
        <f aca="true" t="shared" si="0" ref="B7:G7">B8+B9+B10+B11+B12+B13</f>
        <v>205632</v>
      </c>
      <c r="C7" s="18">
        <f t="shared" si="0"/>
        <v>13301</v>
      </c>
      <c r="D7" s="18">
        <f t="shared" si="0"/>
        <v>205632</v>
      </c>
      <c r="E7" s="18">
        <f t="shared" si="0"/>
        <v>207846</v>
      </c>
      <c r="F7" s="18">
        <f t="shared" si="0"/>
        <v>206914</v>
      </c>
      <c r="G7" s="18">
        <f t="shared" si="0"/>
        <v>9406</v>
      </c>
      <c r="H7" s="19">
        <f aca="true" t="shared" si="1" ref="H7:H13">ROUND(G7/F7*100,1)</f>
        <v>4.5</v>
      </c>
    </row>
    <row r="8" spans="1:8" ht="31.5">
      <c r="A8" s="13" t="s">
        <v>2</v>
      </c>
      <c r="B8" s="53">
        <v>156284</v>
      </c>
      <c r="C8" s="54">
        <v>9836</v>
      </c>
      <c r="D8" s="53">
        <v>154416</v>
      </c>
      <c r="E8" s="54">
        <v>154417</v>
      </c>
      <c r="F8" s="53">
        <v>153415</v>
      </c>
      <c r="G8" s="54">
        <v>6583</v>
      </c>
      <c r="H8" s="22">
        <f>ROUND(G8/F8*100,1)</f>
        <v>4.3</v>
      </c>
    </row>
    <row r="9" spans="1:8" ht="15.75">
      <c r="A9" s="13" t="s">
        <v>65</v>
      </c>
      <c r="B9" s="53">
        <v>22400</v>
      </c>
      <c r="C9" s="54">
        <v>1953</v>
      </c>
      <c r="D9" s="53">
        <v>22400</v>
      </c>
      <c r="E9" s="54">
        <v>22312</v>
      </c>
      <c r="F9" s="53">
        <v>25600</v>
      </c>
      <c r="G9" s="54">
        <v>1999</v>
      </c>
      <c r="H9" s="22">
        <f>ROUND(G9/F9*100,1)</f>
        <v>7.8</v>
      </c>
    </row>
    <row r="10" spans="1:8" ht="31.5">
      <c r="A10" s="13" t="s">
        <v>3</v>
      </c>
      <c r="B10" s="53">
        <v>6385</v>
      </c>
      <c r="C10" s="54">
        <v>1188</v>
      </c>
      <c r="D10" s="53">
        <v>8115</v>
      </c>
      <c r="E10" s="54">
        <v>8671</v>
      </c>
      <c r="F10" s="53">
        <v>5894</v>
      </c>
      <c r="G10" s="54">
        <v>652</v>
      </c>
      <c r="H10" s="22">
        <f t="shared" si="1"/>
        <v>11.1</v>
      </c>
    </row>
    <row r="11" spans="1:8" ht="31.5">
      <c r="A11" s="13" t="s">
        <v>4</v>
      </c>
      <c r="B11" s="53">
        <v>3670</v>
      </c>
      <c r="C11" s="54">
        <v>10</v>
      </c>
      <c r="D11" s="53">
        <v>3461</v>
      </c>
      <c r="E11" s="54">
        <v>3590</v>
      </c>
      <c r="F11" s="53">
        <v>3852</v>
      </c>
      <c r="G11" s="54">
        <v>16</v>
      </c>
      <c r="H11" s="22">
        <f t="shared" si="1"/>
        <v>0.4</v>
      </c>
    </row>
    <row r="12" spans="1:8" ht="15.75">
      <c r="A12" s="13" t="s">
        <v>5</v>
      </c>
      <c r="B12" s="53">
        <v>15893</v>
      </c>
      <c r="C12" s="54">
        <v>140</v>
      </c>
      <c r="D12" s="53">
        <v>15977</v>
      </c>
      <c r="E12" s="54">
        <v>17307</v>
      </c>
      <c r="F12" s="53">
        <v>17153</v>
      </c>
      <c r="G12" s="54">
        <v>128</v>
      </c>
      <c r="H12" s="22">
        <f t="shared" si="1"/>
        <v>0.7</v>
      </c>
    </row>
    <row r="13" spans="1:8" ht="15.75">
      <c r="A13" s="13" t="s">
        <v>6</v>
      </c>
      <c r="B13" s="53">
        <v>1000</v>
      </c>
      <c r="C13" s="54">
        <v>174</v>
      </c>
      <c r="D13" s="53">
        <v>1263</v>
      </c>
      <c r="E13" s="54">
        <v>1549</v>
      </c>
      <c r="F13" s="53">
        <v>1000</v>
      </c>
      <c r="G13" s="54">
        <v>28</v>
      </c>
      <c r="H13" s="22">
        <f t="shared" si="1"/>
        <v>2.8</v>
      </c>
    </row>
    <row r="14" spans="1:8" ht="31.5">
      <c r="A14" s="14" t="s">
        <v>9</v>
      </c>
      <c r="B14" s="21">
        <f aca="true" t="shared" si="2" ref="B14:G14">B15+B16+B17+B18+B19+B20</f>
        <v>3843</v>
      </c>
      <c r="C14" s="21">
        <f t="shared" si="2"/>
        <v>701</v>
      </c>
      <c r="D14" s="21">
        <f t="shared" si="2"/>
        <v>13479</v>
      </c>
      <c r="E14" s="21">
        <f t="shared" si="2"/>
        <v>15970</v>
      </c>
      <c r="F14" s="21">
        <f t="shared" si="2"/>
        <v>4118</v>
      </c>
      <c r="G14" s="21">
        <f t="shared" si="2"/>
        <v>1088</v>
      </c>
      <c r="H14" s="22">
        <f aca="true" t="shared" si="3" ref="H14:H22">ROUND(G14/F14*100,1)</f>
        <v>26.4</v>
      </c>
    </row>
    <row r="15" spans="1:8" ht="47.25" customHeight="1">
      <c r="A15" s="15" t="s">
        <v>10</v>
      </c>
      <c r="B15" s="20">
        <v>3050</v>
      </c>
      <c r="C15" s="7">
        <v>211</v>
      </c>
      <c r="D15" s="20">
        <v>3050</v>
      </c>
      <c r="E15" s="7">
        <v>3180</v>
      </c>
      <c r="F15" s="20">
        <v>3096</v>
      </c>
      <c r="G15" s="7">
        <v>647</v>
      </c>
      <c r="H15" s="22">
        <f t="shared" si="3"/>
        <v>20.9</v>
      </c>
    </row>
    <row r="16" spans="1:8" ht="48" customHeight="1">
      <c r="A16" s="13" t="s">
        <v>11</v>
      </c>
      <c r="B16" s="53">
        <v>34</v>
      </c>
      <c r="C16" s="54">
        <v>0</v>
      </c>
      <c r="D16" s="53">
        <v>34</v>
      </c>
      <c r="E16" s="54">
        <v>63</v>
      </c>
      <c r="F16" s="53">
        <v>61</v>
      </c>
      <c r="G16" s="54">
        <v>0</v>
      </c>
      <c r="H16" s="22">
        <f t="shared" si="3"/>
        <v>0</v>
      </c>
    </row>
    <row r="17" spans="1:8" ht="47.25">
      <c r="A17" s="13" t="s">
        <v>44</v>
      </c>
      <c r="B17" s="53">
        <v>264</v>
      </c>
      <c r="C17" s="54">
        <v>11</v>
      </c>
      <c r="D17" s="53">
        <v>264</v>
      </c>
      <c r="E17" s="54">
        <v>1094</v>
      </c>
      <c r="F17" s="53">
        <v>264</v>
      </c>
      <c r="G17" s="54">
        <v>55</v>
      </c>
      <c r="H17" s="22">
        <f t="shared" si="3"/>
        <v>20.8</v>
      </c>
    </row>
    <row r="18" spans="1:8" ht="15.75">
      <c r="A18" s="13" t="s">
        <v>12</v>
      </c>
      <c r="B18" s="53">
        <v>52</v>
      </c>
      <c r="C18" s="54">
        <v>6</v>
      </c>
      <c r="D18" s="53">
        <v>52</v>
      </c>
      <c r="E18" s="54">
        <v>370</v>
      </c>
      <c r="F18" s="53">
        <v>328</v>
      </c>
      <c r="G18" s="54">
        <v>7</v>
      </c>
      <c r="H18" s="22">
        <f t="shared" si="3"/>
        <v>2.1</v>
      </c>
    </row>
    <row r="19" spans="1:8" ht="63">
      <c r="A19" s="13" t="s">
        <v>60</v>
      </c>
      <c r="B19" s="53">
        <v>0</v>
      </c>
      <c r="C19" s="54">
        <v>0</v>
      </c>
      <c r="D19" s="53">
        <v>5731</v>
      </c>
      <c r="E19" s="54">
        <v>6862</v>
      </c>
      <c r="F19" s="53">
        <v>0</v>
      </c>
      <c r="G19" s="54">
        <v>0</v>
      </c>
      <c r="H19" s="22">
        <v>0</v>
      </c>
    </row>
    <row r="20" spans="1:8" ht="31.5">
      <c r="A20" s="13" t="s">
        <v>13</v>
      </c>
      <c r="B20" s="20">
        <v>443</v>
      </c>
      <c r="C20" s="7">
        <v>473</v>
      </c>
      <c r="D20" s="20">
        <v>4348</v>
      </c>
      <c r="E20" s="7">
        <v>4401</v>
      </c>
      <c r="F20" s="20">
        <v>369</v>
      </c>
      <c r="G20" s="7">
        <v>379</v>
      </c>
      <c r="H20" s="22">
        <f t="shared" si="3"/>
        <v>102.7</v>
      </c>
    </row>
    <row r="21" spans="1:8" ht="31.5">
      <c r="A21" s="14" t="s">
        <v>14</v>
      </c>
      <c r="B21" s="28">
        <f aca="true" t="shared" si="4" ref="B21:G21">B7+B14</f>
        <v>209475</v>
      </c>
      <c r="C21" s="28">
        <f t="shared" si="4"/>
        <v>14002</v>
      </c>
      <c r="D21" s="28">
        <f t="shared" si="4"/>
        <v>219111</v>
      </c>
      <c r="E21" s="28">
        <f t="shared" si="4"/>
        <v>223816</v>
      </c>
      <c r="F21" s="28">
        <f t="shared" si="4"/>
        <v>211032</v>
      </c>
      <c r="G21" s="28">
        <f t="shared" si="4"/>
        <v>10494</v>
      </c>
      <c r="H21" s="22">
        <f t="shared" si="3"/>
        <v>5</v>
      </c>
    </row>
    <row r="22" spans="1:8" ht="31.5">
      <c r="A22" s="16" t="s">
        <v>54</v>
      </c>
      <c r="B22" s="25">
        <v>502683</v>
      </c>
      <c r="C22" s="48">
        <v>47770</v>
      </c>
      <c r="D22" s="25">
        <v>591634</v>
      </c>
      <c r="E22" s="48">
        <v>591729</v>
      </c>
      <c r="F22" s="25">
        <v>548500</v>
      </c>
      <c r="G22" s="48">
        <v>44287</v>
      </c>
      <c r="H22" s="29">
        <f t="shared" si="3"/>
        <v>8.1</v>
      </c>
    </row>
    <row r="23" spans="1:8" ht="31.5">
      <c r="A23" s="16" t="s">
        <v>72</v>
      </c>
      <c r="B23" s="25">
        <v>0</v>
      </c>
      <c r="C23" s="48">
        <v>0</v>
      </c>
      <c r="D23" s="25">
        <v>7066</v>
      </c>
      <c r="E23" s="60">
        <v>7089</v>
      </c>
      <c r="F23" s="25">
        <v>0</v>
      </c>
      <c r="G23" s="48">
        <v>0</v>
      </c>
      <c r="H23" s="29">
        <v>0</v>
      </c>
    </row>
    <row r="24" spans="1:8" ht="48" thickBot="1">
      <c r="A24" s="14" t="s">
        <v>114</v>
      </c>
      <c r="B24" s="76">
        <v>0</v>
      </c>
      <c r="C24" s="8">
        <v>-10071</v>
      </c>
      <c r="D24" s="23">
        <v>-10594</v>
      </c>
      <c r="E24" s="8">
        <v>-10594</v>
      </c>
      <c r="F24" s="76">
        <v>0</v>
      </c>
      <c r="G24" s="8">
        <v>-13057</v>
      </c>
      <c r="H24" s="24">
        <v>0</v>
      </c>
    </row>
    <row r="25" spans="1:8" ht="28.5" customHeight="1" thickBot="1" thickTop="1">
      <c r="A25" s="6" t="s">
        <v>15</v>
      </c>
      <c r="B25" s="77">
        <f>B21+B22-B24</f>
        <v>712158</v>
      </c>
      <c r="C25" s="77">
        <f>C21+C22+C24</f>
        <v>51701</v>
      </c>
      <c r="D25" s="26">
        <f>D21+D22+D24+D23</f>
        <v>807217</v>
      </c>
      <c r="E25" s="26">
        <f>E21+E22+E24+E23</f>
        <v>812040</v>
      </c>
      <c r="F25" s="77">
        <f>F21+F22-F24</f>
        <v>759532</v>
      </c>
      <c r="G25" s="77">
        <f>G21+G22+G24</f>
        <v>41724</v>
      </c>
      <c r="H25" s="17">
        <f>ROUND(G25/F25*100,1)</f>
        <v>5.5</v>
      </c>
    </row>
    <row r="26" spans="1:8" ht="16.5" thickTop="1">
      <c r="A26" s="41" t="s">
        <v>40</v>
      </c>
      <c r="B26" s="41"/>
      <c r="C26" s="41"/>
      <c r="D26" s="3"/>
      <c r="E26" s="3"/>
      <c r="F26" s="41"/>
      <c r="G26" s="41"/>
      <c r="H26" s="4"/>
    </row>
    <row r="27" spans="1:8" ht="15.75">
      <c r="A27" s="41" t="s">
        <v>41</v>
      </c>
      <c r="B27" s="41"/>
      <c r="C27" s="41"/>
      <c r="D27" s="41"/>
      <c r="E27" s="41"/>
      <c r="F27" s="41" t="s">
        <v>42</v>
      </c>
      <c r="G27" s="41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15">
      <selection activeCell="D7" sqref="D7:F51"/>
    </sheetView>
  </sheetViews>
  <sheetFormatPr defaultColWidth="9.00390625" defaultRowHeight="12.75"/>
  <cols>
    <col min="1" max="1" width="30.00390625" style="4" customWidth="1"/>
    <col min="2" max="5" width="9.125" style="4" customWidth="1"/>
    <col min="6" max="6" width="10.375" style="4" customWidth="1"/>
    <col min="7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" customHeight="1" thickBot="1">
      <c r="A4" s="103" t="s">
        <v>174</v>
      </c>
      <c r="B4" s="103"/>
      <c r="C4" s="103"/>
      <c r="D4" s="103"/>
      <c r="E4" s="103"/>
      <c r="F4" s="103"/>
      <c r="G4" s="103"/>
      <c r="H4" s="103"/>
    </row>
    <row r="5" ht="2.25" customHeight="1" hidden="1" thickBot="1"/>
    <row r="6" spans="1:9" ht="65.25" thickBot="1" thickTop="1">
      <c r="A6" s="31"/>
      <c r="B6" s="50" t="s">
        <v>122</v>
      </c>
      <c r="C6" s="51" t="s">
        <v>123</v>
      </c>
      <c r="D6" s="10" t="s">
        <v>155</v>
      </c>
      <c r="E6" s="27" t="s">
        <v>156</v>
      </c>
      <c r="F6" s="50" t="s">
        <v>175</v>
      </c>
      <c r="G6" s="52" t="s">
        <v>177</v>
      </c>
      <c r="H6" s="9" t="s">
        <v>0</v>
      </c>
      <c r="I6" s="30"/>
    </row>
    <row r="7" spans="1:9" ht="29.25" thickTop="1">
      <c r="A7" s="32" t="s">
        <v>18</v>
      </c>
      <c r="B7" s="46">
        <f>B8+B9+B10+B11+B12+B13+B14+B15</f>
        <v>84424</v>
      </c>
      <c r="C7" s="46">
        <f>C8+C9+C10+C12+C15+C13+C14+C11</f>
        <v>36548</v>
      </c>
      <c r="D7" s="46">
        <f>D8+D9+D10+D11+D12+D14+D15+D13</f>
        <v>109455</v>
      </c>
      <c r="E7" s="46">
        <f>E8+E9+E10+E11+E12+E14+E15+E13</f>
        <v>105285</v>
      </c>
      <c r="F7" s="46">
        <f>F8+F9+F10+F11+F12+F13+F14+F15</f>
        <v>86356</v>
      </c>
      <c r="G7" s="46">
        <f>G8+G9+G10+G12+G15+G13+G14+G11</f>
        <v>37743</v>
      </c>
      <c r="H7" s="59">
        <f aca="true" t="shared" si="0" ref="H7:H12">G7/F7*100</f>
        <v>43.70628560841169</v>
      </c>
      <c r="I7" s="30"/>
    </row>
    <row r="8" spans="1:9" ht="15">
      <c r="A8" s="33" t="s">
        <v>39</v>
      </c>
      <c r="B8" s="20">
        <v>12613</v>
      </c>
      <c r="C8" s="7">
        <v>5341</v>
      </c>
      <c r="D8" s="20">
        <v>19258</v>
      </c>
      <c r="E8" s="7">
        <v>19136</v>
      </c>
      <c r="F8" s="20">
        <v>11648</v>
      </c>
      <c r="G8" s="7">
        <v>5104</v>
      </c>
      <c r="H8" s="59">
        <f t="shared" si="0"/>
        <v>43.81868131868132</v>
      </c>
      <c r="I8" s="30"/>
    </row>
    <row r="9" spans="1:9" ht="15">
      <c r="A9" s="34" t="s">
        <v>19</v>
      </c>
      <c r="B9" s="20">
        <v>8766</v>
      </c>
      <c r="C9" s="7">
        <v>4590</v>
      </c>
      <c r="D9" s="20">
        <v>12463</v>
      </c>
      <c r="E9" s="7">
        <v>12374</v>
      </c>
      <c r="F9" s="20">
        <v>10332</v>
      </c>
      <c r="G9" s="7">
        <v>4343</v>
      </c>
      <c r="H9" s="59">
        <f t="shared" si="0"/>
        <v>42.0344560588463</v>
      </c>
      <c r="I9" s="30"/>
    </row>
    <row r="10" spans="1:9" ht="15">
      <c r="A10" s="34" t="s">
        <v>20</v>
      </c>
      <c r="B10" s="20">
        <v>31143</v>
      </c>
      <c r="C10" s="7">
        <v>14323</v>
      </c>
      <c r="D10" s="20">
        <v>43450</v>
      </c>
      <c r="E10" s="7">
        <v>40180</v>
      </c>
      <c r="F10" s="20">
        <v>35026</v>
      </c>
      <c r="G10" s="7">
        <v>16866</v>
      </c>
      <c r="H10" s="59">
        <f t="shared" si="0"/>
        <v>48.15280077656598</v>
      </c>
      <c r="I10" s="30"/>
    </row>
    <row r="11" spans="1:9" ht="15">
      <c r="A11" s="34" t="s">
        <v>51</v>
      </c>
      <c r="B11" s="20">
        <v>11</v>
      </c>
      <c r="C11" s="7">
        <v>11</v>
      </c>
      <c r="D11" s="20">
        <v>59</v>
      </c>
      <c r="E11" s="7">
        <v>59</v>
      </c>
      <c r="F11" s="20">
        <v>11</v>
      </c>
      <c r="G11" s="7">
        <v>0</v>
      </c>
      <c r="H11" s="59">
        <f t="shared" si="0"/>
        <v>0</v>
      </c>
      <c r="I11" s="30"/>
    </row>
    <row r="12" spans="1:9" ht="30">
      <c r="A12" s="34" t="s">
        <v>43</v>
      </c>
      <c r="B12" s="20">
        <v>6202</v>
      </c>
      <c r="C12" s="7">
        <v>3074</v>
      </c>
      <c r="D12" s="20">
        <v>8562</v>
      </c>
      <c r="E12" s="7">
        <v>8059</v>
      </c>
      <c r="F12" s="20">
        <v>6583</v>
      </c>
      <c r="G12" s="7">
        <v>3652</v>
      </c>
      <c r="H12" s="59">
        <f t="shared" si="0"/>
        <v>55.47622664438706</v>
      </c>
      <c r="I12" s="30"/>
    </row>
    <row r="13" spans="1:9" ht="30">
      <c r="A13" s="34" t="s">
        <v>68</v>
      </c>
      <c r="B13" s="20">
        <v>0</v>
      </c>
      <c r="C13" s="7">
        <v>0</v>
      </c>
      <c r="D13" s="20">
        <v>984</v>
      </c>
      <c r="E13" s="7">
        <v>984</v>
      </c>
      <c r="F13" s="20">
        <v>0</v>
      </c>
      <c r="G13" s="7">
        <v>0</v>
      </c>
      <c r="H13" s="59">
        <v>0</v>
      </c>
      <c r="I13" s="30"/>
    </row>
    <row r="14" spans="1:9" ht="15">
      <c r="A14" s="34" t="s">
        <v>58</v>
      </c>
      <c r="B14" s="20">
        <v>2659</v>
      </c>
      <c r="C14" s="7">
        <v>0</v>
      </c>
      <c r="D14" s="20">
        <v>0</v>
      </c>
      <c r="E14" s="7">
        <v>0</v>
      </c>
      <c r="F14" s="20">
        <v>471</v>
      </c>
      <c r="G14" s="7">
        <v>0</v>
      </c>
      <c r="H14" s="59">
        <v>0</v>
      </c>
      <c r="I14" s="30"/>
    </row>
    <row r="15" spans="1:9" ht="30">
      <c r="A15" s="34" t="s">
        <v>21</v>
      </c>
      <c r="B15" s="20">
        <v>23030</v>
      </c>
      <c r="C15" s="7">
        <v>9209</v>
      </c>
      <c r="D15" s="20">
        <v>24679</v>
      </c>
      <c r="E15" s="7">
        <v>24493</v>
      </c>
      <c r="F15" s="20">
        <v>22285</v>
      </c>
      <c r="G15" s="7">
        <v>7778</v>
      </c>
      <c r="H15" s="59">
        <f>G15/F15*100</f>
        <v>34.90240071797173</v>
      </c>
      <c r="I15" s="30"/>
    </row>
    <row r="16" spans="1:9" ht="14.25">
      <c r="A16" s="35" t="s">
        <v>22</v>
      </c>
      <c r="B16" s="23">
        <v>1842</v>
      </c>
      <c r="C16" s="8">
        <v>460</v>
      </c>
      <c r="D16" s="23">
        <v>1947</v>
      </c>
      <c r="E16" s="8">
        <v>1947</v>
      </c>
      <c r="F16" s="23">
        <v>1999</v>
      </c>
      <c r="G16" s="8">
        <v>527</v>
      </c>
      <c r="H16" s="59">
        <f>G16/F16*100</f>
        <v>26.3631815907954</v>
      </c>
      <c r="I16" s="30"/>
    </row>
    <row r="17" spans="1:9" ht="46.5" customHeight="1">
      <c r="A17" s="35" t="s">
        <v>46</v>
      </c>
      <c r="B17" s="11">
        <f>B18+B19+B20</f>
        <v>2482</v>
      </c>
      <c r="C17" s="23">
        <f>C18+C19+C20</f>
        <v>999</v>
      </c>
      <c r="D17" s="23">
        <f>D19+D20+D18</f>
        <v>2652</v>
      </c>
      <c r="E17" s="11">
        <f>E18+E19+E20</f>
        <v>2644</v>
      </c>
      <c r="F17" s="11">
        <f>F18+F19+F20</f>
        <v>2598</v>
      </c>
      <c r="G17" s="23">
        <f>G18+G19+G20</f>
        <v>1117</v>
      </c>
      <c r="H17" s="59">
        <f>G17/F17*100</f>
        <v>42.99461123941494</v>
      </c>
      <c r="I17" s="30"/>
    </row>
    <row r="18" spans="1:9" ht="15">
      <c r="A18" s="34" t="s">
        <v>71</v>
      </c>
      <c r="B18" s="20">
        <v>911</v>
      </c>
      <c r="C18" s="7">
        <v>418</v>
      </c>
      <c r="D18" s="20">
        <v>1071</v>
      </c>
      <c r="E18" s="7">
        <v>1070</v>
      </c>
      <c r="F18" s="20">
        <v>998</v>
      </c>
      <c r="G18" s="7">
        <v>469</v>
      </c>
      <c r="H18" s="59">
        <f>G18/F18*100</f>
        <v>46.9939879759519</v>
      </c>
      <c r="I18" s="30"/>
    </row>
    <row r="19" spans="1:9" ht="15">
      <c r="A19" s="34" t="s">
        <v>109</v>
      </c>
      <c r="B19" s="20">
        <v>48</v>
      </c>
      <c r="C19" s="42">
        <v>5</v>
      </c>
      <c r="D19" s="20">
        <v>16</v>
      </c>
      <c r="E19" s="42">
        <v>9</v>
      </c>
      <c r="F19" s="20">
        <v>25</v>
      </c>
      <c r="G19" s="42">
        <v>4</v>
      </c>
      <c r="H19" s="59">
        <f>G19/F19*100</f>
        <v>16</v>
      </c>
      <c r="I19" s="30"/>
    </row>
    <row r="20" spans="1:9" ht="15">
      <c r="A20" s="34" t="s">
        <v>57</v>
      </c>
      <c r="B20" s="20">
        <v>1523</v>
      </c>
      <c r="C20" s="42">
        <v>576</v>
      </c>
      <c r="D20" s="20">
        <v>1565</v>
      </c>
      <c r="E20" s="42">
        <v>1565</v>
      </c>
      <c r="F20" s="20">
        <v>1575</v>
      </c>
      <c r="G20" s="42">
        <v>644</v>
      </c>
      <c r="H20" s="59">
        <f aca="true" t="shared" si="1" ref="H20:H26">G20/F20*100</f>
        <v>40.88888888888889</v>
      </c>
      <c r="I20" s="30"/>
    </row>
    <row r="21" spans="1:9" ht="19.5" customHeight="1">
      <c r="A21" s="35" t="s">
        <v>23</v>
      </c>
      <c r="B21" s="21">
        <f aca="true" t="shared" si="2" ref="B21:G21">B22+B23+B24+B25</f>
        <v>32187</v>
      </c>
      <c r="C21" s="21">
        <f t="shared" si="2"/>
        <v>1667</v>
      </c>
      <c r="D21" s="21">
        <f t="shared" si="2"/>
        <v>38261</v>
      </c>
      <c r="E21" s="21">
        <f t="shared" si="2"/>
        <v>37583</v>
      </c>
      <c r="F21" s="21">
        <f t="shared" si="2"/>
        <v>34836</v>
      </c>
      <c r="G21" s="21">
        <f t="shared" si="2"/>
        <v>2520</v>
      </c>
      <c r="H21" s="59">
        <f t="shared" si="1"/>
        <v>7.233895969686531</v>
      </c>
      <c r="I21" s="30"/>
    </row>
    <row r="22" spans="1:9" ht="30">
      <c r="A22" s="34" t="s">
        <v>61</v>
      </c>
      <c r="B22" s="20">
        <v>1044</v>
      </c>
      <c r="C22" s="7">
        <v>0</v>
      </c>
      <c r="D22" s="20">
        <v>1044</v>
      </c>
      <c r="E22" s="42">
        <v>1017</v>
      </c>
      <c r="F22" s="20">
        <v>1040</v>
      </c>
      <c r="G22" s="7">
        <v>81</v>
      </c>
      <c r="H22" s="59">
        <f t="shared" si="1"/>
        <v>7.788461538461538</v>
      </c>
      <c r="I22" s="30"/>
    </row>
    <row r="23" spans="1:9" ht="15">
      <c r="A23" s="34" t="s">
        <v>73</v>
      </c>
      <c r="B23" s="20">
        <v>217</v>
      </c>
      <c r="C23" s="7">
        <v>0</v>
      </c>
      <c r="D23" s="20">
        <v>5</v>
      </c>
      <c r="E23" s="42">
        <v>0</v>
      </c>
      <c r="F23" s="20">
        <v>228</v>
      </c>
      <c r="G23" s="7">
        <v>73</v>
      </c>
      <c r="H23" s="59">
        <f t="shared" si="1"/>
        <v>32.01754385964912</v>
      </c>
      <c r="I23" s="30"/>
    </row>
    <row r="24" spans="1:9" ht="15">
      <c r="A24" s="34" t="s">
        <v>66</v>
      </c>
      <c r="B24" s="20">
        <v>28035</v>
      </c>
      <c r="C24" s="7">
        <v>926</v>
      </c>
      <c r="D24" s="20">
        <v>34252</v>
      </c>
      <c r="E24" s="42">
        <v>33606</v>
      </c>
      <c r="F24" s="20">
        <v>30608</v>
      </c>
      <c r="G24" s="7">
        <v>2200</v>
      </c>
      <c r="H24" s="59">
        <f t="shared" si="1"/>
        <v>7.187663355985363</v>
      </c>
      <c r="I24" s="30"/>
    </row>
    <row r="25" spans="1:9" ht="30">
      <c r="A25" s="34" t="s">
        <v>56</v>
      </c>
      <c r="B25" s="20">
        <v>2891</v>
      </c>
      <c r="C25" s="7">
        <v>741</v>
      </c>
      <c r="D25" s="20">
        <v>2960</v>
      </c>
      <c r="E25" s="7">
        <v>2960</v>
      </c>
      <c r="F25" s="20">
        <v>2960</v>
      </c>
      <c r="G25" s="7">
        <v>166</v>
      </c>
      <c r="H25" s="59">
        <f t="shared" si="1"/>
        <v>5.608108108108109</v>
      </c>
      <c r="I25" s="30"/>
    </row>
    <row r="26" spans="1:9" ht="28.5">
      <c r="A26" s="35" t="s">
        <v>24</v>
      </c>
      <c r="B26" s="21">
        <f aca="true" t="shared" si="3" ref="B26:G26">B27+B28+B29</f>
        <v>22206</v>
      </c>
      <c r="C26" s="21">
        <f t="shared" si="3"/>
        <v>9334</v>
      </c>
      <c r="D26" s="21">
        <f t="shared" si="3"/>
        <v>71888</v>
      </c>
      <c r="E26" s="21">
        <f t="shared" si="3"/>
        <v>63146</v>
      </c>
      <c r="F26" s="21">
        <f t="shared" si="3"/>
        <v>33203</v>
      </c>
      <c r="G26" s="21">
        <f t="shared" si="3"/>
        <v>10358</v>
      </c>
      <c r="H26" s="59">
        <f t="shared" si="1"/>
        <v>31.195976267204774</v>
      </c>
      <c r="I26" s="30"/>
    </row>
    <row r="27" spans="1:9" ht="15">
      <c r="A27" s="34" t="s">
        <v>25</v>
      </c>
      <c r="B27" s="20">
        <v>0</v>
      </c>
      <c r="C27" s="7">
        <v>0</v>
      </c>
      <c r="D27" s="20">
        <v>0</v>
      </c>
      <c r="E27" s="7">
        <v>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22206</v>
      </c>
      <c r="C29" s="7">
        <v>9334</v>
      </c>
      <c r="D29" s="20">
        <v>71888</v>
      </c>
      <c r="E29" s="7">
        <v>63146</v>
      </c>
      <c r="F29" s="20">
        <v>33203</v>
      </c>
      <c r="G29" s="7">
        <v>10358</v>
      </c>
      <c r="H29" s="59">
        <f aca="true" t="shared" si="4" ref="H29:H46">G29/F29*100</f>
        <v>31.195976267204774</v>
      </c>
      <c r="I29" s="30"/>
    </row>
    <row r="30" spans="1:9" ht="28.5">
      <c r="A30" s="35" t="s">
        <v>50</v>
      </c>
      <c r="B30" s="23">
        <f>B31</f>
        <v>128</v>
      </c>
      <c r="C30" s="23">
        <v>0</v>
      </c>
      <c r="D30" s="23">
        <f>D31</f>
        <v>127</v>
      </c>
      <c r="E30" s="11">
        <f>E31</f>
        <v>67</v>
      </c>
      <c r="F30" s="23">
        <f>F31</f>
        <v>161</v>
      </c>
      <c r="G30" s="23">
        <v>0</v>
      </c>
      <c r="H30" s="59">
        <f t="shared" si="4"/>
        <v>0</v>
      </c>
      <c r="I30" s="30"/>
    </row>
    <row r="31" spans="1:9" ht="15">
      <c r="A31" s="49" t="s">
        <v>59</v>
      </c>
      <c r="B31" s="20">
        <v>128</v>
      </c>
      <c r="C31" s="7">
        <v>0</v>
      </c>
      <c r="D31" s="20">
        <v>127</v>
      </c>
      <c r="E31" s="7">
        <v>67</v>
      </c>
      <c r="F31" s="20">
        <v>161</v>
      </c>
      <c r="G31" s="7">
        <v>0</v>
      </c>
      <c r="H31" s="59">
        <f t="shared" si="4"/>
        <v>0</v>
      </c>
      <c r="I31" s="30"/>
    </row>
    <row r="32" spans="1:9" ht="14.25">
      <c r="A32" s="35" t="s">
        <v>47</v>
      </c>
      <c r="B32" s="21">
        <f aca="true" t="shared" si="5" ref="B32:G32">B33+B34+B35+B36+B37</f>
        <v>434082</v>
      </c>
      <c r="C32" s="21">
        <f t="shared" si="5"/>
        <v>273335</v>
      </c>
      <c r="D32" s="21">
        <f t="shared" si="5"/>
        <v>443107</v>
      </c>
      <c r="E32" s="21">
        <f t="shared" si="5"/>
        <v>439878</v>
      </c>
      <c r="F32" s="21">
        <f t="shared" si="5"/>
        <v>475969</v>
      </c>
      <c r="G32" s="21">
        <f t="shared" si="5"/>
        <v>269287</v>
      </c>
      <c r="H32" s="59">
        <f t="shared" si="4"/>
        <v>56.57658376911101</v>
      </c>
      <c r="I32" s="30"/>
    </row>
    <row r="33" spans="1:9" ht="15">
      <c r="A33" s="34" t="s">
        <v>28</v>
      </c>
      <c r="B33" s="20">
        <v>87762</v>
      </c>
      <c r="C33" s="7">
        <v>67562</v>
      </c>
      <c r="D33" s="20">
        <v>91853</v>
      </c>
      <c r="E33" s="7">
        <v>91476</v>
      </c>
      <c r="F33" s="20">
        <v>92668</v>
      </c>
      <c r="G33" s="7">
        <v>58671</v>
      </c>
      <c r="H33" s="59">
        <f t="shared" si="4"/>
        <v>63.31311779686624</v>
      </c>
      <c r="I33" s="30"/>
    </row>
    <row r="34" spans="1:9" ht="15">
      <c r="A34" s="34" t="s">
        <v>29</v>
      </c>
      <c r="B34" s="20">
        <v>293097</v>
      </c>
      <c r="C34" s="7">
        <v>181840</v>
      </c>
      <c r="D34" s="20">
        <v>299948</v>
      </c>
      <c r="E34" s="7">
        <v>297268</v>
      </c>
      <c r="F34" s="20">
        <v>326035</v>
      </c>
      <c r="G34" s="7">
        <v>187243</v>
      </c>
      <c r="H34" s="59">
        <f t="shared" si="4"/>
        <v>57.43033723373257</v>
      </c>
      <c r="I34" s="30"/>
    </row>
    <row r="35" spans="1:9" ht="15.75">
      <c r="A35" s="57" t="s">
        <v>79</v>
      </c>
      <c r="B35" s="20">
        <v>28266</v>
      </c>
      <c r="C35" s="7">
        <v>17199</v>
      </c>
      <c r="D35" s="20">
        <v>29851</v>
      </c>
      <c r="E35" s="7">
        <v>29851</v>
      </c>
      <c r="F35" s="20">
        <v>31297</v>
      </c>
      <c r="G35" s="7">
        <v>16047</v>
      </c>
      <c r="H35" s="59">
        <f t="shared" si="4"/>
        <v>51.273284979391</v>
      </c>
      <c r="I35" s="30"/>
    </row>
    <row r="36" spans="1:9" ht="30">
      <c r="A36" s="34" t="s">
        <v>30</v>
      </c>
      <c r="B36" s="20">
        <v>7944</v>
      </c>
      <c r="C36" s="7">
        <v>1207</v>
      </c>
      <c r="D36" s="20">
        <v>4648</v>
      </c>
      <c r="E36" s="7">
        <v>4526</v>
      </c>
      <c r="F36" s="20">
        <v>8461</v>
      </c>
      <c r="G36" s="7">
        <v>1718</v>
      </c>
      <c r="H36" s="59">
        <f t="shared" si="4"/>
        <v>20.304928495449712</v>
      </c>
      <c r="I36" s="30"/>
    </row>
    <row r="37" spans="1:9" ht="30">
      <c r="A37" s="34" t="s">
        <v>31</v>
      </c>
      <c r="B37" s="20">
        <v>17013</v>
      </c>
      <c r="C37" s="7">
        <v>5527</v>
      </c>
      <c r="D37" s="20">
        <v>16807</v>
      </c>
      <c r="E37" s="7">
        <v>16757</v>
      </c>
      <c r="F37" s="20">
        <v>17508</v>
      </c>
      <c r="G37" s="7">
        <v>5608</v>
      </c>
      <c r="H37" s="59">
        <f t="shared" si="4"/>
        <v>32.03107151016678</v>
      </c>
      <c r="I37" s="30"/>
    </row>
    <row r="38" spans="1:9" ht="33" customHeight="1">
      <c r="A38" s="35" t="s">
        <v>48</v>
      </c>
      <c r="B38" s="21">
        <f aca="true" t="shared" si="6" ref="B38:G38">B39+B40+B41</f>
        <v>82519</v>
      </c>
      <c r="C38" s="21">
        <f t="shared" si="6"/>
        <v>34709</v>
      </c>
      <c r="D38" s="21">
        <f t="shared" si="6"/>
        <v>90686</v>
      </c>
      <c r="E38" s="21">
        <f t="shared" si="6"/>
        <v>86877</v>
      </c>
      <c r="F38" s="21">
        <f t="shared" si="6"/>
        <v>91697</v>
      </c>
      <c r="G38" s="21">
        <f t="shared" si="6"/>
        <v>47519</v>
      </c>
      <c r="H38" s="59">
        <f t="shared" si="4"/>
        <v>51.821760799153736</v>
      </c>
      <c r="I38" s="30"/>
    </row>
    <row r="39" spans="1:9" ht="15">
      <c r="A39" s="34" t="s">
        <v>32</v>
      </c>
      <c r="B39" s="20">
        <v>76671</v>
      </c>
      <c r="C39" s="7">
        <v>33082</v>
      </c>
      <c r="D39" s="20">
        <v>85554</v>
      </c>
      <c r="E39" s="7">
        <v>82213</v>
      </c>
      <c r="F39" s="20">
        <v>85797</v>
      </c>
      <c r="G39" s="7">
        <v>45423</v>
      </c>
      <c r="H39" s="59">
        <f t="shared" si="4"/>
        <v>52.94241057379628</v>
      </c>
      <c r="I39" s="30"/>
    </row>
    <row r="40" spans="1:9" ht="15">
      <c r="A40" s="34" t="s">
        <v>33</v>
      </c>
      <c r="B40" s="20">
        <v>3145</v>
      </c>
      <c r="C40" s="7">
        <v>768</v>
      </c>
      <c r="D40" s="20">
        <v>2557</v>
      </c>
      <c r="E40" s="7">
        <v>2092</v>
      </c>
      <c r="F40" s="20">
        <v>3028</v>
      </c>
      <c r="G40" s="7">
        <v>1154</v>
      </c>
      <c r="H40" s="59">
        <f t="shared" si="4"/>
        <v>38.110964332893</v>
      </c>
      <c r="I40" s="30"/>
    </row>
    <row r="41" spans="1:9" ht="30">
      <c r="A41" s="34" t="s">
        <v>52</v>
      </c>
      <c r="B41" s="20">
        <v>2703</v>
      </c>
      <c r="C41" s="42">
        <v>859</v>
      </c>
      <c r="D41" s="20">
        <v>2575</v>
      </c>
      <c r="E41" s="42">
        <v>2572</v>
      </c>
      <c r="F41" s="20">
        <v>2872</v>
      </c>
      <c r="G41" s="42">
        <v>942</v>
      </c>
      <c r="H41" s="59">
        <f t="shared" si="4"/>
        <v>32.79944289693593</v>
      </c>
      <c r="I41" s="30"/>
    </row>
    <row r="42" spans="1:9" ht="19.5" customHeight="1">
      <c r="A42" s="35" t="s">
        <v>63</v>
      </c>
      <c r="B42" s="21">
        <f aca="true" t="shared" si="7" ref="B42:G42">B43</f>
        <v>294</v>
      </c>
      <c r="C42" s="21">
        <f t="shared" si="7"/>
        <v>0</v>
      </c>
      <c r="D42" s="21">
        <f>D43</f>
        <v>294</v>
      </c>
      <c r="E42" s="21">
        <f>E43</f>
        <v>294</v>
      </c>
      <c r="F42" s="21">
        <f>F43</f>
        <v>303</v>
      </c>
      <c r="G42" s="21">
        <f t="shared" si="7"/>
        <v>0</v>
      </c>
      <c r="H42" s="59">
        <f t="shared" si="4"/>
        <v>0</v>
      </c>
      <c r="I42" s="30"/>
    </row>
    <row r="43" spans="1:9" ht="30.75" customHeight="1">
      <c r="A43" s="34" t="s">
        <v>64</v>
      </c>
      <c r="B43" s="20">
        <v>294</v>
      </c>
      <c r="C43" s="7">
        <v>0</v>
      </c>
      <c r="D43" s="20">
        <v>294</v>
      </c>
      <c r="E43" s="7">
        <v>294</v>
      </c>
      <c r="F43" s="20">
        <v>303</v>
      </c>
      <c r="G43" s="7">
        <v>0</v>
      </c>
      <c r="H43" s="59">
        <f t="shared" si="4"/>
        <v>0</v>
      </c>
      <c r="I43" s="30"/>
    </row>
    <row r="44" spans="1:9" ht="14.25">
      <c r="A44" s="35" t="s">
        <v>49</v>
      </c>
      <c r="B44" s="21">
        <f>B45+B46+B47</f>
        <v>39445</v>
      </c>
      <c r="C44" s="21">
        <f>C45+C46+C47</f>
        <v>11172</v>
      </c>
      <c r="D44" s="21">
        <f>D46+D45+D47</f>
        <v>35606</v>
      </c>
      <c r="E44" s="21">
        <f>E45+E46+E47</f>
        <v>27918</v>
      </c>
      <c r="F44" s="21">
        <f>F45+F46+F47</f>
        <v>38830</v>
      </c>
      <c r="G44" s="21">
        <f>G45+G46+G47</f>
        <v>10812</v>
      </c>
      <c r="H44" s="59">
        <f t="shared" si="4"/>
        <v>27.844450167396346</v>
      </c>
      <c r="I44" s="30"/>
    </row>
    <row r="45" spans="1:9" ht="15">
      <c r="A45" s="34" t="s">
        <v>45</v>
      </c>
      <c r="B45" s="45">
        <v>3241</v>
      </c>
      <c r="C45" s="47">
        <v>0</v>
      </c>
      <c r="D45" s="45">
        <v>393</v>
      </c>
      <c r="E45" s="47">
        <v>393</v>
      </c>
      <c r="F45" s="45">
        <v>2883</v>
      </c>
      <c r="G45" s="47">
        <v>223</v>
      </c>
      <c r="H45" s="59">
        <f t="shared" si="4"/>
        <v>7.734998265695456</v>
      </c>
      <c r="I45" s="30"/>
    </row>
    <row r="46" spans="1:9" ht="15">
      <c r="A46" s="34" t="s">
        <v>34</v>
      </c>
      <c r="B46" s="20">
        <v>36204</v>
      </c>
      <c r="C46" s="7">
        <v>11172</v>
      </c>
      <c r="D46" s="20">
        <v>34106</v>
      </c>
      <c r="E46" s="7">
        <v>26418</v>
      </c>
      <c r="F46" s="20">
        <v>35947</v>
      </c>
      <c r="G46" s="7">
        <v>10589</v>
      </c>
      <c r="H46" s="59">
        <f t="shared" si="4"/>
        <v>29.457256516538237</v>
      </c>
      <c r="I46" s="30"/>
    </row>
    <row r="47" spans="1:9" ht="15">
      <c r="A47" s="36" t="s">
        <v>35</v>
      </c>
      <c r="B47" s="39">
        <v>0</v>
      </c>
      <c r="C47" s="37">
        <v>0</v>
      </c>
      <c r="D47" s="39">
        <v>1107</v>
      </c>
      <c r="E47" s="37">
        <v>1107</v>
      </c>
      <c r="F47" s="39">
        <v>0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 aca="true" t="shared" si="8" ref="B48:G48">B49</f>
        <v>32234</v>
      </c>
      <c r="C48" s="25">
        <f t="shared" si="8"/>
        <v>16145</v>
      </c>
      <c r="D48" s="25">
        <f t="shared" si="8"/>
        <v>36852</v>
      </c>
      <c r="E48" s="25">
        <f t="shared" si="8"/>
        <v>36753</v>
      </c>
      <c r="F48" s="25">
        <f t="shared" si="8"/>
        <v>34895</v>
      </c>
      <c r="G48" s="25">
        <f t="shared" si="8"/>
        <v>17342</v>
      </c>
      <c r="H48" s="59">
        <f>G48/F48*100</f>
        <v>49.69766442183694</v>
      </c>
      <c r="I48" s="30"/>
    </row>
    <row r="49" spans="1:9" ht="15">
      <c r="A49" s="36" t="s">
        <v>53</v>
      </c>
      <c r="B49" s="39">
        <v>32234</v>
      </c>
      <c r="C49" s="37">
        <v>16145</v>
      </c>
      <c r="D49" s="39">
        <v>36852</v>
      </c>
      <c r="E49" s="37">
        <v>36753</v>
      </c>
      <c r="F49" s="39">
        <v>34895</v>
      </c>
      <c r="G49" s="37">
        <v>17342</v>
      </c>
      <c r="H49" s="59">
        <f>G49/F49*100</f>
        <v>49.69766442183694</v>
      </c>
      <c r="I49" s="30"/>
    </row>
    <row r="50" spans="1:9" ht="29.25" thickBot="1">
      <c r="A50" s="75" t="s">
        <v>75</v>
      </c>
      <c r="B50" s="8">
        <v>56</v>
      </c>
      <c r="C50" s="8">
        <v>56</v>
      </c>
      <c r="D50" s="8">
        <v>56</v>
      </c>
      <c r="E50" s="8">
        <v>56</v>
      </c>
      <c r="F50" s="8">
        <v>100</v>
      </c>
      <c r="G50" s="8">
        <v>100</v>
      </c>
      <c r="H50" s="74">
        <f>G50/F50*100</f>
        <v>100</v>
      </c>
      <c r="I50" s="30"/>
    </row>
    <row r="51" spans="1:9" ht="15.75" thickBot="1" thickTop="1">
      <c r="A51" s="38" t="s">
        <v>38</v>
      </c>
      <c r="B51" s="73">
        <f>B7+B16+B17+B21+B26+B30+B32+B38+B42+B44+B48+B50</f>
        <v>731899</v>
      </c>
      <c r="C51" s="40">
        <f>C48+C44+C42+C38+C32+C30+C26+C21+C17+C16+C7+C50</f>
        <v>384425</v>
      </c>
      <c r="D51" s="94">
        <f>D7+D16+D17+D21+D26+D30+D32+D38+D42+D44+D48+D50</f>
        <v>830931</v>
      </c>
      <c r="E51" s="94">
        <f>E7+E16+E17+E21+E26+E30+E32+E38+E42+E44+E48+E50</f>
        <v>802448</v>
      </c>
      <c r="F51" s="73">
        <f>F7+F16+F17+F21+F26+F30+F32+F38+F42+F44+F48+F50</f>
        <v>800947</v>
      </c>
      <c r="G51" s="40">
        <f>G48+G44+G42+G38+G32+G30+G26+G21+G17+G16+G7+G50</f>
        <v>397325</v>
      </c>
      <c r="H51" s="59">
        <f>G51/F51*100</f>
        <v>49.606902828776434</v>
      </c>
      <c r="I51" s="30"/>
    </row>
    <row r="52" spans="2:9" ht="0.75" customHeight="1" thickTop="1">
      <c r="B52" s="30"/>
      <c r="C52" s="30"/>
      <c r="D52" s="68" t="e">
        <f>D6+D15+D16+D20+D26+D30+D32+D38+D42+D44+D48+D51</f>
        <v>#VALUE!</v>
      </c>
      <c r="E52" s="68" t="e">
        <f>E6+E15+E16+E20+E26+E30+E32+E38+E42+E44+E48+E51</f>
        <v>#VALUE!</v>
      </c>
      <c r="F52" s="30"/>
      <c r="G52" s="30"/>
      <c r="H52" s="30"/>
      <c r="I52" s="30"/>
    </row>
    <row r="53" spans="1:9" ht="15.75">
      <c r="A53" s="41" t="s">
        <v>40</v>
      </c>
      <c r="B53" s="41"/>
      <c r="C53" s="41"/>
      <c r="D53" s="67"/>
      <c r="E53" s="67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41" t="s">
        <v>42</v>
      </c>
      <c r="G54" s="41"/>
      <c r="H54" s="30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D6" sqref="D6:F24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spans="1:8" ht="18.75">
      <c r="A1" s="102" t="s">
        <v>16</v>
      </c>
      <c r="B1" s="102"/>
      <c r="C1" s="102"/>
      <c r="D1" s="102"/>
      <c r="E1" s="102"/>
      <c r="F1" s="102"/>
      <c r="G1" s="102"/>
      <c r="H1" s="102"/>
    </row>
    <row r="2" spans="1:8" ht="18.75">
      <c r="A2" s="102" t="s">
        <v>17</v>
      </c>
      <c r="B2" s="102"/>
      <c r="C2" s="102"/>
      <c r="D2" s="102"/>
      <c r="E2" s="102"/>
      <c r="F2" s="102"/>
      <c r="G2" s="102"/>
      <c r="H2" s="102"/>
    </row>
    <row r="3" spans="1:8" ht="19.5" thickBot="1">
      <c r="A3" s="102" t="s">
        <v>178</v>
      </c>
      <c r="B3" s="102"/>
      <c r="C3" s="102"/>
      <c r="D3" s="102"/>
      <c r="E3" s="102"/>
      <c r="F3" s="102"/>
      <c r="G3" s="102"/>
      <c r="H3" s="102"/>
    </row>
    <row r="4" ht="13.5" hidden="1" thickBot="1"/>
    <row r="5" spans="1:8" ht="65.25" customHeight="1" thickBot="1" thickTop="1">
      <c r="A5" s="5"/>
      <c r="B5" s="55" t="s">
        <v>124</v>
      </c>
      <c r="C5" s="56" t="s">
        <v>179</v>
      </c>
      <c r="D5" s="43" t="s">
        <v>155</v>
      </c>
      <c r="E5" s="44" t="s">
        <v>156</v>
      </c>
      <c r="F5" s="50" t="s">
        <v>180</v>
      </c>
      <c r="G5" s="52" t="s">
        <v>181</v>
      </c>
      <c r="H5" s="9" t="s">
        <v>0</v>
      </c>
    </row>
    <row r="6" spans="1:8" ht="16.5" thickTop="1">
      <c r="A6" s="12" t="s">
        <v>1</v>
      </c>
      <c r="B6" s="96">
        <f aca="true" t="shared" si="0" ref="B6:H6">B7+B8+B9+B10+B11+B12</f>
        <v>205632</v>
      </c>
      <c r="C6" s="18">
        <f t="shared" si="0"/>
        <v>89873</v>
      </c>
      <c r="D6" s="18">
        <f t="shared" si="0"/>
        <v>205632</v>
      </c>
      <c r="E6" s="18">
        <f t="shared" si="0"/>
        <v>207846</v>
      </c>
      <c r="F6" s="18">
        <f t="shared" si="0"/>
        <v>206914</v>
      </c>
      <c r="G6" s="18">
        <f t="shared" si="0"/>
        <v>98847</v>
      </c>
      <c r="H6" s="18">
        <f t="shared" si="0"/>
        <v>292.4</v>
      </c>
    </row>
    <row r="7" spans="1:8" ht="31.5">
      <c r="A7" s="13" t="s">
        <v>2</v>
      </c>
      <c r="B7" s="53">
        <v>156284</v>
      </c>
      <c r="C7" s="54">
        <v>67717</v>
      </c>
      <c r="D7" s="53">
        <v>154416</v>
      </c>
      <c r="E7" s="54">
        <v>154417</v>
      </c>
      <c r="F7" s="53">
        <v>153415</v>
      </c>
      <c r="G7" s="54">
        <v>74277</v>
      </c>
      <c r="H7" s="22">
        <f aca="true" t="shared" si="1" ref="H7:H12">ROUND(G7/F7*100,1)</f>
        <v>48.4</v>
      </c>
    </row>
    <row r="8" spans="1:8" ht="15.75">
      <c r="A8" s="13" t="s">
        <v>65</v>
      </c>
      <c r="B8" s="53">
        <v>22400</v>
      </c>
      <c r="C8" s="54">
        <v>10161</v>
      </c>
      <c r="D8" s="53">
        <v>22400</v>
      </c>
      <c r="E8" s="54">
        <v>22312</v>
      </c>
      <c r="F8" s="53">
        <v>25600</v>
      </c>
      <c r="G8" s="54">
        <v>12276</v>
      </c>
      <c r="H8" s="22">
        <f t="shared" si="1"/>
        <v>48</v>
      </c>
    </row>
    <row r="9" spans="1:8" ht="31.5">
      <c r="A9" s="13" t="s">
        <v>3</v>
      </c>
      <c r="B9" s="53">
        <v>6385</v>
      </c>
      <c r="C9" s="54">
        <v>4061</v>
      </c>
      <c r="D9" s="53">
        <v>8115</v>
      </c>
      <c r="E9" s="54">
        <v>8671</v>
      </c>
      <c r="F9" s="53">
        <v>5894</v>
      </c>
      <c r="G9" s="54">
        <v>5282</v>
      </c>
      <c r="H9" s="22">
        <f t="shared" si="1"/>
        <v>89.6</v>
      </c>
    </row>
    <row r="10" spans="1:8" ht="31.5">
      <c r="A10" s="13" t="s">
        <v>4</v>
      </c>
      <c r="B10" s="53">
        <v>3670</v>
      </c>
      <c r="C10" s="54">
        <v>36</v>
      </c>
      <c r="D10" s="53">
        <v>3461</v>
      </c>
      <c r="E10" s="54">
        <v>3590</v>
      </c>
      <c r="F10" s="53">
        <v>3852</v>
      </c>
      <c r="G10" s="54">
        <v>115</v>
      </c>
      <c r="H10" s="22">
        <f t="shared" si="1"/>
        <v>3</v>
      </c>
    </row>
    <row r="11" spans="1:8" ht="15.75">
      <c r="A11" s="13" t="s">
        <v>5</v>
      </c>
      <c r="B11" s="53">
        <v>15893</v>
      </c>
      <c r="C11" s="54">
        <v>7226</v>
      </c>
      <c r="D11" s="53">
        <v>15977</v>
      </c>
      <c r="E11" s="54">
        <v>17307</v>
      </c>
      <c r="F11" s="53">
        <v>17153</v>
      </c>
      <c r="G11" s="54">
        <v>6226</v>
      </c>
      <c r="H11" s="22">
        <f t="shared" si="1"/>
        <v>36.3</v>
      </c>
    </row>
    <row r="12" spans="1:8" ht="15.75">
      <c r="A12" s="13" t="s">
        <v>6</v>
      </c>
      <c r="B12" s="53">
        <v>1000</v>
      </c>
      <c r="C12" s="54">
        <v>672</v>
      </c>
      <c r="D12" s="53">
        <v>1263</v>
      </c>
      <c r="E12" s="54">
        <v>1549</v>
      </c>
      <c r="F12" s="53">
        <v>1000</v>
      </c>
      <c r="G12" s="54">
        <v>671</v>
      </c>
      <c r="H12" s="22">
        <f t="shared" si="1"/>
        <v>67.1</v>
      </c>
    </row>
    <row r="13" spans="1:8" ht="31.5">
      <c r="A13" s="14" t="s">
        <v>9</v>
      </c>
      <c r="B13" s="97">
        <f aca="true" t="shared" si="2" ref="B13:G13">B14+B15+B16+B17+B18+B19</f>
        <v>11809</v>
      </c>
      <c r="C13" s="21">
        <f t="shared" si="2"/>
        <v>11059</v>
      </c>
      <c r="D13" s="21">
        <f t="shared" si="2"/>
        <v>13479</v>
      </c>
      <c r="E13" s="21">
        <f t="shared" si="2"/>
        <v>15970</v>
      </c>
      <c r="F13" s="21">
        <f t="shared" si="2"/>
        <v>9908</v>
      </c>
      <c r="G13" s="21">
        <f t="shared" si="2"/>
        <v>10912</v>
      </c>
      <c r="H13" s="22">
        <f aca="true" t="shared" si="3" ref="H13:H21">ROUND(G13/F13*100,1)</f>
        <v>110.1</v>
      </c>
    </row>
    <row r="14" spans="1:8" ht="47.25" customHeight="1">
      <c r="A14" s="15" t="s">
        <v>10</v>
      </c>
      <c r="B14" s="53">
        <v>3050</v>
      </c>
      <c r="C14" s="7">
        <v>1771</v>
      </c>
      <c r="D14" s="20">
        <v>3050</v>
      </c>
      <c r="E14" s="7">
        <v>3180</v>
      </c>
      <c r="F14" s="20">
        <v>3096</v>
      </c>
      <c r="G14" s="7">
        <v>1928</v>
      </c>
      <c r="H14" s="22">
        <f t="shared" si="3"/>
        <v>62.3</v>
      </c>
    </row>
    <row r="15" spans="1:8" ht="48" customHeight="1">
      <c r="A15" s="13" t="s">
        <v>11</v>
      </c>
      <c r="B15" s="53">
        <v>34</v>
      </c>
      <c r="C15" s="54">
        <v>58</v>
      </c>
      <c r="D15" s="53">
        <v>34</v>
      </c>
      <c r="E15" s="54">
        <v>63</v>
      </c>
      <c r="F15" s="53">
        <v>61</v>
      </c>
      <c r="G15" s="54">
        <v>258</v>
      </c>
      <c r="H15" s="22">
        <f t="shared" si="3"/>
        <v>423</v>
      </c>
    </row>
    <row r="16" spans="1:8" ht="47.25">
      <c r="A16" s="13" t="s">
        <v>44</v>
      </c>
      <c r="B16" s="53">
        <v>264</v>
      </c>
      <c r="C16" s="54">
        <v>513</v>
      </c>
      <c r="D16" s="53">
        <v>264</v>
      </c>
      <c r="E16" s="54">
        <v>1094</v>
      </c>
      <c r="F16" s="53">
        <v>264</v>
      </c>
      <c r="G16" s="54">
        <v>2441</v>
      </c>
      <c r="H16" s="22">
        <f t="shared" si="3"/>
        <v>924.6</v>
      </c>
    </row>
    <row r="17" spans="1:8" ht="15.75">
      <c r="A17" s="13" t="s">
        <v>12</v>
      </c>
      <c r="B17" s="53">
        <v>52</v>
      </c>
      <c r="C17" s="54">
        <v>240</v>
      </c>
      <c r="D17" s="53">
        <v>52</v>
      </c>
      <c r="E17" s="54">
        <v>370</v>
      </c>
      <c r="F17" s="53">
        <v>328</v>
      </c>
      <c r="G17" s="54">
        <v>81</v>
      </c>
      <c r="H17" s="22">
        <f t="shared" si="3"/>
        <v>24.7</v>
      </c>
    </row>
    <row r="18" spans="1:8" ht="63">
      <c r="A18" s="13" t="s">
        <v>60</v>
      </c>
      <c r="B18" s="53">
        <v>4583</v>
      </c>
      <c r="C18" s="54">
        <v>4606</v>
      </c>
      <c r="D18" s="53">
        <v>5731</v>
      </c>
      <c r="E18" s="54">
        <v>6862</v>
      </c>
      <c r="F18" s="53">
        <v>1913</v>
      </c>
      <c r="G18" s="54">
        <v>1944</v>
      </c>
      <c r="H18" s="22">
        <f t="shared" si="3"/>
        <v>101.6</v>
      </c>
    </row>
    <row r="19" spans="1:8" ht="31.5">
      <c r="A19" s="13" t="s">
        <v>13</v>
      </c>
      <c r="B19" s="53">
        <v>3826</v>
      </c>
      <c r="C19" s="7">
        <v>3871</v>
      </c>
      <c r="D19" s="20">
        <v>4348</v>
      </c>
      <c r="E19" s="7">
        <v>4401</v>
      </c>
      <c r="F19" s="20">
        <v>4246</v>
      </c>
      <c r="G19" s="7">
        <v>4260</v>
      </c>
      <c r="H19" s="22">
        <f t="shared" si="3"/>
        <v>100.3</v>
      </c>
    </row>
    <row r="20" spans="1:8" ht="31.5">
      <c r="A20" s="14" t="s">
        <v>14</v>
      </c>
      <c r="B20" s="98">
        <f>B6+B13</f>
        <v>217441</v>
      </c>
      <c r="C20" s="28">
        <f>C13+C6</f>
        <v>100932</v>
      </c>
      <c r="D20" s="28">
        <f>D6+D13</f>
        <v>219111</v>
      </c>
      <c r="E20" s="28">
        <f>E6+E13</f>
        <v>223816</v>
      </c>
      <c r="F20" s="28">
        <f>F6+F13</f>
        <v>216822</v>
      </c>
      <c r="G20" s="28">
        <f>G13+G6</f>
        <v>109759</v>
      </c>
      <c r="H20" s="22">
        <f t="shared" si="3"/>
        <v>50.6</v>
      </c>
    </row>
    <row r="21" spans="1:8" ht="31.5">
      <c r="A21" s="16" t="s">
        <v>54</v>
      </c>
      <c r="B21" s="99">
        <v>529870</v>
      </c>
      <c r="C21" s="48">
        <v>406418</v>
      </c>
      <c r="D21" s="25">
        <v>591634</v>
      </c>
      <c r="E21" s="48">
        <v>591729</v>
      </c>
      <c r="F21" s="25">
        <v>587124</v>
      </c>
      <c r="G21" s="48">
        <v>381190</v>
      </c>
      <c r="H21" s="29">
        <f t="shared" si="3"/>
        <v>64.9</v>
      </c>
    </row>
    <row r="22" spans="1:8" ht="31.5">
      <c r="A22" s="16" t="s">
        <v>72</v>
      </c>
      <c r="B22" s="99">
        <v>0</v>
      </c>
      <c r="C22" s="48">
        <v>0</v>
      </c>
      <c r="D22" s="25">
        <v>7066</v>
      </c>
      <c r="E22" s="60">
        <v>7089</v>
      </c>
      <c r="F22" s="25">
        <v>0</v>
      </c>
      <c r="G22" s="48">
        <v>0</v>
      </c>
      <c r="H22" s="29">
        <v>0</v>
      </c>
    </row>
    <row r="23" spans="1:8" ht="48" thickBot="1">
      <c r="A23" s="14" t="s">
        <v>76</v>
      </c>
      <c r="B23" s="100">
        <v>0</v>
      </c>
      <c r="C23" s="8">
        <v>-9474</v>
      </c>
      <c r="D23" s="23">
        <v>-10594</v>
      </c>
      <c r="E23" s="8">
        <v>-10594</v>
      </c>
      <c r="F23" s="76">
        <v>0</v>
      </c>
      <c r="G23" s="8">
        <v>-6510</v>
      </c>
      <c r="H23" s="24" t="s">
        <v>8</v>
      </c>
    </row>
    <row r="24" spans="1:8" ht="28.5" customHeight="1" thickBot="1" thickTop="1">
      <c r="A24" s="6" t="s">
        <v>15</v>
      </c>
      <c r="B24" s="101">
        <f>B20+B21-B23</f>
        <v>747311</v>
      </c>
      <c r="C24" s="26">
        <f>C20+C21+C23</f>
        <v>497876</v>
      </c>
      <c r="D24" s="26">
        <f>D20+D21+D23+D22</f>
        <v>807217</v>
      </c>
      <c r="E24" s="26">
        <f>E20+E21+E23+E22</f>
        <v>812040</v>
      </c>
      <c r="F24" s="77">
        <f>F20+F21-F23</f>
        <v>803946</v>
      </c>
      <c r="G24" s="26">
        <f>G20+G21+G23</f>
        <v>484439</v>
      </c>
      <c r="H24" s="17">
        <f>ROUND(G24/F24*100,1)</f>
        <v>60.3</v>
      </c>
    </row>
    <row r="25" spans="1:8" ht="28.5" customHeight="1" hidden="1" thickTop="1">
      <c r="A25" s="2"/>
      <c r="B25" s="3"/>
      <c r="C25" s="3"/>
      <c r="D25" s="3"/>
      <c r="E25" s="3"/>
      <c r="F25" s="3"/>
      <c r="G25" s="3"/>
      <c r="H25" s="3"/>
    </row>
    <row r="26" spans="1:8" ht="16.5" thickTop="1">
      <c r="A26" s="41" t="s">
        <v>40</v>
      </c>
      <c r="B26" s="41"/>
      <c r="C26" s="41"/>
      <c r="D26" s="41"/>
      <c r="E26" s="41"/>
      <c r="F26" s="41"/>
      <c r="G26" s="41"/>
      <c r="H26" s="4"/>
    </row>
    <row r="27" spans="1:8" ht="15.75">
      <c r="A27" s="41" t="s">
        <v>41</v>
      </c>
      <c r="B27" s="41"/>
      <c r="C27" s="41"/>
      <c r="D27" s="41"/>
      <c r="E27" s="41"/>
      <c r="F27" s="41" t="s">
        <v>42</v>
      </c>
      <c r="G27" s="41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</sheetData>
  <sheetProtection/>
  <mergeCells count="3">
    <mergeCell ref="A1:H1"/>
    <mergeCell ref="A2:H2"/>
    <mergeCell ref="A3:H3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9">
      <selection activeCell="E30" sqref="E30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" customHeight="1" thickBot="1">
      <c r="A4" s="103" t="s">
        <v>178</v>
      </c>
      <c r="B4" s="103"/>
      <c r="C4" s="103"/>
      <c r="D4" s="103"/>
      <c r="E4" s="103"/>
      <c r="F4" s="103"/>
      <c r="G4" s="103"/>
      <c r="H4" s="103"/>
    </row>
    <row r="5" ht="2.25" customHeight="1" hidden="1" thickBot="1"/>
    <row r="6" spans="1:9" ht="65.25" thickBot="1" thickTop="1">
      <c r="A6" s="31"/>
      <c r="B6" s="50" t="s">
        <v>124</v>
      </c>
      <c r="C6" s="51" t="s">
        <v>125</v>
      </c>
      <c r="D6" s="10" t="s">
        <v>155</v>
      </c>
      <c r="E6" s="27" t="s">
        <v>156</v>
      </c>
      <c r="F6" s="50" t="s">
        <v>180</v>
      </c>
      <c r="G6" s="52" t="s">
        <v>182</v>
      </c>
      <c r="H6" s="9" t="s">
        <v>0</v>
      </c>
      <c r="I6" s="30"/>
    </row>
    <row r="7" spans="1:9" ht="29.25" thickTop="1">
      <c r="A7" s="32" t="s">
        <v>18</v>
      </c>
      <c r="B7" s="46">
        <f>B8+B9+B10+B11+B12+B13+B14+B15</f>
        <v>86184</v>
      </c>
      <c r="C7" s="46">
        <f>C8+C9+C10+C12+C15+C13+C14+C11</f>
        <v>43381</v>
      </c>
      <c r="D7" s="46">
        <f>D8+D9+D10+D11+D12+D14+D15+D13</f>
        <v>109455</v>
      </c>
      <c r="E7" s="46">
        <f>E8+E9+E10+E11+E12+E14+E15+E13</f>
        <v>105285</v>
      </c>
      <c r="F7" s="46">
        <f>F8+F9+F10+F11+F12+F13+F14+F15</f>
        <v>87779</v>
      </c>
      <c r="G7" s="46">
        <f>G8+G9+G10+G12+G15+G13+G14+G11</f>
        <v>44764</v>
      </c>
      <c r="H7" s="59">
        <f aca="true" t="shared" si="0" ref="H7:H12">G7/F7*100</f>
        <v>50.9962519509222</v>
      </c>
      <c r="I7" s="30"/>
    </row>
    <row r="8" spans="1:9" ht="15">
      <c r="A8" s="33" t="s">
        <v>39</v>
      </c>
      <c r="B8" s="20">
        <v>12613</v>
      </c>
      <c r="C8" s="7">
        <v>6809</v>
      </c>
      <c r="D8" s="20">
        <v>19258</v>
      </c>
      <c r="E8" s="7">
        <v>19136</v>
      </c>
      <c r="F8" s="20">
        <v>11648</v>
      </c>
      <c r="G8" s="7">
        <v>6020</v>
      </c>
      <c r="H8" s="59">
        <f t="shared" si="0"/>
        <v>51.682692307692314</v>
      </c>
      <c r="I8" s="30"/>
    </row>
    <row r="9" spans="1:9" ht="15">
      <c r="A9" s="34" t="s">
        <v>19</v>
      </c>
      <c r="B9" s="20">
        <v>9567</v>
      </c>
      <c r="C9" s="7">
        <v>5676</v>
      </c>
      <c r="D9" s="20">
        <v>12463</v>
      </c>
      <c r="E9" s="7">
        <v>12374</v>
      </c>
      <c r="F9" s="20">
        <v>10662</v>
      </c>
      <c r="G9" s="7">
        <v>5534</v>
      </c>
      <c r="H9" s="59">
        <f t="shared" si="0"/>
        <v>51.903957981616955</v>
      </c>
      <c r="I9" s="30"/>
    </row>
    <row r="10" spans="1:9" ht="15">
      <c r="A10" s="34" t="s">
        <v>20</v>
      </c>
      <c r="B10" s="20">
        <v>32848</v>
      </c>
      <c r="C10" s="7">
        <v>17239</v>
      </c>
      <c r="D10" s="20">
        <v>43450</v>
      </c>
      <c r="E10" s="7">
        <v>40180</v>
      </c>
      <c r="F10" s="20">
        <v>35746</v>
      </c>
      <c r="G10" s="7">
        <v>20025</v>
      </c>
      <c r="H10" s="59">
        <f t="shared" si="0"/>
        <v>56.02025401443518</v>
      </c>
      <c r="I10" s="30"/>
    </row>
    <row r="11" spans="1:9" ht="15">
      <c r="A11" s="34" t="s">
        <v>51</v>
      </c>
      <c r="B11" s="20">
        <v>11</v>
      </c>
      <c r="C11" s="7">
        <v>11</v>
      </c>
      <c r="D11" s="20">
        <v>59</v>
      </c>
      <c r="E11" s="7">
        <v>59</v>
      </c>
      <c r="F11" s="20">
        <v>11</v>
      </c>
      <c r="G11" s="7">
        <v>0</v>
      </c>
      <c r="H11" s="59">
        <f t="shared" si="0"/>
        <v>0</v>
      </c>
      <c r="I11" s="30"/>
    </row>
    <row r="12" spans="1:9" ht="30">
      <c r="A12" s="34" t="s">
        <v>43</v>
      </c>
      <c r="B12" s="20">
        <v>6202</v>
      </c>
      <c r="C12" s="7">
        <v>3551</v>
      </c>
      <c r="D12" s="20">
        <v>8562</v>
      </c>
      <c r="E12" s="7">
        <v>8059</v>
      </c>
      <c r="F12" s="20">
        <v>6608</v>
      </c>
      <c r="G12" s="7">
        <v>4136</v>
      </c>
      <c r="H12" s="59">
        <f t="shared" si="0"/>
        <v>62.590799031477</v>
      </c>
      <c r="I12" s="30"/>
    </row>
    <row r="13" spans="1:9" ht="30" hidden="1">
      <c r="A13" s="34" t="s">
        <v>68</v>
      </c>
      <c r="B13" s="20">
        <v>0</v>
      </c>
      <c r="C13" s="7">
        <v>0</v>
      </c>
      <c r="D13" s="20">
        <v>984</v>
      </c>
      <c r="E13" s="7">
        <v>984</v>
      </c>
      <c r="F13" s="20">
        <v>0</v>
      </c>
      <c r="G13" s="7">
        <v>0</v>
      </c>
      <c r="H13" s="59">
        <v>0</v>
      </c>
      <c r="I13" s="30"/>
    </row>
    <row r="14" spans="1:9" ht="15">
      <c r="A14" s="34" t="s">
        <v>58</v>
      </c>
      <c r="B14" s="20">
        <v>1911</v>
      </c>
      <c r="C14" s="7">
        <v>0</v>
      </c>
      <c r="D14" s="20">
        <v>0</v>
      </c>
      <c r="E14" s="7">
        <v>0</v>
      </c>
      <c r="F14" s="20">
        <v>421</v>
      </c>
      <c r="G14" s="7">
        <v>0</v>
      </c>
      <c r="H14" s="59">
        <v>0</v>
      </c>
      <c r="I14" s="30"/>
    </row>
    <row r="15" spans="1:9" ht="30">
      <c r="A15" s="34" t="s">
        <v>21</v>
      </c>
      <c r="B15" s="20">
        <v>23032</v>
      </c>
      <c r="C15" s="7">
        <v>10095</v>
      </c>
      <c r="D15" s="20">
        <v>24679</v>
      </c>
      <c r="E15" s="7">
        <v>24493</v>
      </c>
      <c r="F15" s="20">
        <v>22683</v>
      </c>
      <c r="G15" s="7">
        <v>9049</v>
      </c>
      <c r="H15" s="59">
        <f>G15/F15*100</f>
        <v>39.89331217211127</v>
      </c>
      <c r="I15" s="30"/>
    </row>
    <row r="16" spans="1:9" ht="14.25">
      <c r="A16" s="35" t="s">
        <v>22</v>
      </c>
      <c r="B16" s="23">
        <v>1842</v>
      </c>
      <c r="C16" s="8">
        <v>898</v>
      </c>
      <c r="D16" s="23">
        <v>1947</v>
      </c>
      <c r="E16" s="8">
        <v>1947</v>
      </c>
      <c r="F16" s="23">
        <v>1999</v>
      </c>
      <c r="G16" s="8">
        <v>921</v>
      </c>
      <c r="H16" s="59">
        <f>G16/F16*100</f>
        <v>46.07303651825913</v>
      </c>
      <c r="I16" s="30"/>
    </row>
    <row r="17" spans="1:9" ht="46.5" customHeight="1">
      <c r="A17" s="35" t="s">
        <v>46</v>
      </c>
      <c r="B17" s="11">
        <f>B18+B19+B20</f>
        <v>2482</v>
      </c>
      <c r="C17" s="23">
        <f>C18+C19+C20</f>
        <v>1203</v>
      </c>
      <c r="D17" s="23">
        <f>D19+D20+D18</f>
        <v>2652</v>
      </c>
      <c r="E17" s="11">
        <f>E18+E19+E20</f>
        <v>2644</v>
      </c>
      <c r="F17" s="11">
        <f>F18+F19+F20</f>
        <v>2598</v>
      </c>
      <c r="G17" s="23">
        <f>G18+G19+G20</f>
        <v>1330</v>
      </c>
      <c r="H17" s="59">
        <f>G17/F17*100</f>
        <v>51.19322555812163</v>
      </c>
      <c r="I17" s="30"/>
    </row>
    <row r="18" spans="1:9" ht="15">
      <c r="A18" s="34" t="s">
        <v>71</v>
      </c>
      <c r="B18" s="20">
        <v>911</v>
      </c>
      <c r="C18" s="7">
        <v>477</v>
      </c>
      <c r="D18" s="20">
        <v>1071</v>
      </c>
      <c r="E18" s="7">
        <v>1070</v>
      </c>
      <c r="F18" s="20">
        <v>998</v>
      </c>
      <c r="G18" s="7">
        <v>540</v>
      </c>
      <c r="H18" s="59">
        <f>G18/F18*100</f>
        <v>54.10821643286573</v>
      </c>
      <c r="I18" s="30"/>
    </row>
    <row r="19" spans="1:9" ht="15">
      <c r="A19" s="34" t="s">
        <v>109</v>
      </c>
      <c r="B19" s="20">
        <v>48</v>
      </c>
      <c r="C19" s="42">
        <v>5</v>
      </c>
      <c r="D19" s="20">
        <v>16</v>
      </c>
      <c r="E19" s="42">
        <v>9</v>
      </c>
      <c r="F19" s="20">
        <v>25</v>
      </c>
      <c r="G19" s="42">
        <v>3</v>
      </c>
      <c r="H19" s="59">
        <f>G19/F19*100</f>
        <v>12</v>
      </c>
      <c r="I19" s="30"/>
    </row>
    <row r="20" spans="1:9" ht="15">
      <c r="A20" s="34" t="s">
        <v>57</v>
      </c>
      <c r="B20" s="20">
        <v>1523</v>
      </c>
      <c r="C20" s="42">
        <v>721</v>
      </c>
      <c r="D20" s="20">
        <v>1565</v>
      </c>
      <c r="E20" s="42">
        <v>1565</v>
      </c>
      <c r="F20" s="20">
        <v>1575</v>
      </c>
      <c r="G20" s="42">
        <v>787</v>
      </c>
      <c r="H20" s="59">
        <f aca="true" t="shared" si="1" ref="H20:H26">G20/F20*100</f>
        <v>49.96825396825397</v>
      </c>
      <c r="I20" s="30"/>
    </row>
    <row r="21" spans="1:9" ht="19.5" customHeight="1">
      <c r="A21" s="35" t="s">
        <v>23</v>
      </c>
      <c r="B21" s="21">
        <f>B22+B23+B24+B25</f>
        <v>38888</v>
      </c>
      <c r="C21" s="21">
        <f>C22+C24+C25+C23</f>
        <v>2723</v>
      </c>
      <c r="D21" s="21">
        <f>D22+D23+D24+D25</f>
        <v>38261</v>
      </c>
      <c r="E21" s="21">
        <f>E22+E23+E24+E25</f>
        <v>37583</v>
      </c>
      <c r="F21" s="21">
        <f>F22+F23+F24+F25</f>
        <v>40474</v>
      </c>
      <c r="G21" s="21">
        <f>G22+G24+G25+G23</f>
        <v>3763</v>
      </c>
      <c r="H21" s="59">
        <f t="shared" si="1"/>
        <v>9.297326678855562</v>
      </c>
      <c r="I21" s="30"/>
    </row>
    <row r="22" spans="1:9" ht="30">
      <c r="A22" s="34" t="s">
        <v>67</v>
      </c>
      <c r="B22" s="20">
        <v>1044</v>
      </c>
      <c r="C22" s="42">
        <v>0</v>
      </c>
      <c r="D22" s="20">
        <v>1044</v>
      </c>
      <c r="E22" s="42">
        <v>1017</v>
      </c>
      <c r="F22" s="20">
        <v>1040</v>
      </c>
      <c r="G22" s="42">
        <v>149</v>
      </c>
      <c r="H22" s="59">
        <f t="shared" si="1"/>
        <v>14.326923076923077</v>
      </c>
      <c r="I22" s="30"/>
    </row>
    <row r="23" spans="1:9" ht="15">
      <c r="A23" s="34" t="s">
        <v>73</v>
      </c>
      <c r="B23" s="20">
        <v>180</v>
      </c>
      <c r="C23" s="42">
        <v>0</v>
      </c>
      <c r="D23" s="20">
        <v>5</v>
      </c>
      <c r="E23" s="42">
        <v>0</v>
      </c>
      <c r="F23" s="20">
        <v>228</v>
      </c>
      <c r="G23" s="42">
        <v>73</v>
      </c>
      <c r="H23" s="59">
        <f t="shared" si="1"/>
        <v>32.01754385964912</v>
      </c>
      <c r="I23" s="30"/>
    </row>
    <row r="24" spans="1:9" ht="15">
      <c r="A24" s="34" t="s">
        <v>66</v>
      </c>
      <c r="B24" s="20">
        <v>34773</v>
      </c>
      <c r="C24" s="7">
        <v>1950</v>
      </c>
      <c r="D24" s="20">
        <v>34252</v>
      </c>
      <c r="E24" s="42">
        <v>33606</v>
      </c>
      <c r="F24" s="20">
        <v>36246</v>
      </c>
      <c r="G24" s="7">
        <v>2519</v>
      </c>
      <c r="H24" s="59">
        <f t="shared" si="1"/>
        <v>6.949732384263091</v>
      </c>
      <c r="I24" s="30"/>
    </row>
    <row r="25" spans="1:9" ht="30">
      <c r="A25" s="34" t="s">
        <v>56</v>
      </c>
      <c r="B25" s="20">
        <v>2891</v>
      </c>
      <c r="C25" s="7">
        <v>773</v>
      </c>
      <c r="D25" s="20">
        <v>2960</v>
      </c>
      <c r="E25" s="7">
        <v>2960</v>
      </c>
      <c r="F25" s="20">
        <v>2960</v>
      </c>
      <c r="G25" s="7">
        <v>1022</v>
      </c>
      <c r="H25" s="59">
        <f t="shared" si="1"/>
        <v>34.52702702702703</v>
      </c>
      <c r="I25" s="30"/>
    </row>
    <row r="26" spans="1:9" ht="28.5">
      <c r="A26" s="35" t="s">
        <v>24</v>
      </c>
      <c r="B26" s="21">
        <f>B27+B28+B29</f>
        <v>35196</v>
      </c>
      <c r="C26" s="21">
        <f>C28+C29+C27</f>
        <v>13226</v>
      </c>
      <c r="D26" s="21">
        <f>D27+D28+D29</f>
        <v>71888</v>
      </c>
      <c r="E26" s="21">
        <f>E27+E28+E29</f>
        <v>63146</v>
      </c>
      <c r="F26" s="21">
        <f>F27+F28+F29</f>
        <v>50201</v>
      </c>
      <c r="G26" s="21">
        <f>G28+G29+G27</f>
        <v>12660</v>
      </c>
      <c r="H26" s="59">
        <f t="shared" si="1"/>
        <v>25.21862114300512</v>
      </c>
      <c r="I26" s="30"/>
    </row>
    <row r="27" spans="1:9" ht="15">
      <c r="A27" s="34" t="s">
        <v>25</v>
      </c>
      <c r="B27" s="20">
        <v>0</v>
      </c>
      <c r="C27" s="7">
        <v>0</v>
      </c>
      <c r="D27" s="20">
        <v>0</v>
      </c>
      <c r="E27" s="7">
        <v>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35196</v>
      </c>
      <c r="C29" s="7">
        <v>13226</v>
      </c>
      <c r="D29" s="20">
        <v>71888</v>
      </c>
      <c r="E29" s="7">
        <v>63146</v>
      </c>
      <c r="F29" s="20">
        <v>50201</v>
      </c>
      <c r="G29" s="7">
        <v>12660</v>
      </c>
      <c r="H29" s="59">
        <f aca="true" t="shared" si="2" ref="H29:H46">G29/F29*100</f>
        <v>25.21862114300512</v>
      </c>
      <c r="I29" s="30"/>
    </row>
    <row r="30" spans="1:9" ht="28.5">
      <c r="A30" s="35" t="s">
        <v>50</v>
      </c>
      <c r="B30" s="23">
        <f>B31</f>
        <v>127</v>
      </c>
      <c r="C30" s="23">
        <v>0</v>
      </c>
      <c r="D30" s="23">
        <f>D31</f>
        <v>127</v>
      </c>
      <c r="E30" s="11">
        <f>E31</f>
        <v>67</v>
      </c>
      <c r="F30" s="23">
        <f>F31</f>
        <v>161</v>
      </c>
      <c r="G30" s="23">
        <v>0</v>
      </c>
      <c r="H30" s="59">
        <f t="shared" si="2"/>
        <v>0</v>
      </c>
      <c r="I30" s="30"/>
    </row>
    <row r="31" spans="1:9" ht="15">
      <c r="A31" s="49" t="s">
        <v>59</v>
      </c>
      <c r="B31" s="20">
        <v>127</v>
      </c>
      <c r="C31" s="7">
        <v>0</v>
      </c>
      <c r="D31" s="20">
        <v>127</v>
      </c>
      <c r="E31" s="7">
        <v>67</v>
      </c>
      <c r="F31" s="20">
        <v>161</v>
      </c>
      <c r="G31" s="7">
        <v>0</v>
      </c>
      <c r="H31" s="59">
        <f t="shared" si="2"/>
        <v>0</v>
      </c>
      <c r="I31" s="30"/>
    </row>
    <row r="32" spans="1:9" ht="14.25">
      <c r="A32" s="35" t="s">
        <v>47</v>
      </c>
      <c r="B32" s="21">
        <f aca="true" t="shared" si="3" ref="B32:G32">B33+B34+B35+B36+B37</f>
        <v>434513</v>
      </c>
      <c r="C32" s="21">
        <f t="shared" si="3"/>
        <v>326507</v>
      </c>
      <c r="D32" s="21">
        <f t="shared" si="3"/>
        <v>443107</v>
      </c>
      <c r="E32" s="21">
        <f t="shared" si="3"/>
        <v>439878</v>
      </c>
      <c r="F32" s="21">
        <f t="shared" si="3"/>
        <v>476182</v>
      </c>
      <c r="G32" s="21">
        <f t="shared" si="3"/>
        <v>323644</v>
      </c>
      <c r="H32" s="59">
        <f t="shared" si="2"/>
        <v>67.9664498028065</v>
      </c>
      <c r="I32" s="30"/>
    </row>
    <row r="33" spans="1:9" ht="15">
      <c r="A33" s="34" t="s">
        <v>28</v>
      </c>
      <c r="B33" s="20">
        <v>87954</v>
      </c>
      <c r="C33" s="7">
        <v>75628</v>
      </c>
      <c r="D33" s="20">
        <v>91853</v>
      </c>
      <c r="E33" s="7">
        <v>91476</v>
      </c>
      <c r="F33" s="20">
        <v>93063</v>
      </c>
      <c r="G33" s="7">
        <v>68516</v>
      </c>
      <c r="H33" s="59">
        <f t="shared" si="2"/>
        <v>73.6232444688007</v>
      </c>
      <c r="I33" s="30"/>
    </row>
    <row r="34" spans="1:9" ht="15">
      <c r="A34" s="34" t="s">
        <v>29</v>
      </c>
      <c r="B34" s="20">
        <v>293231</v>
      </c>
      <c r="C34" s="7">
        <v>221475</v>
      </c>
      <c r="D34" s="20">
        <v>299948</v>
      </c>
      <c r="E34" s="7">
        <v>297268</v>
      </c>
      <c r="F34" s="20">
        <v>324962</v>
      </c>
      <c r="G34" s="7">
        <v>221864</v>
      </c>
      <c r="H34" s="59">
        <f t="shared" si="2"/>
        <v>68.27382893999913</v>
      </c>
      <c r="I34" s="30"/>
    </row>
    <row r="35" spans="1:9" ht="15.75">
      <c r="A35" s="57" t="s">
        <v>183</v>
      </c>
      <c r="B35" s="20">
        <v>28371</v>
      </c>
      <c r="C35" s="7">
        <v>21136</v>
      </c>
      <c r="D35" s="20">
        <v>29851</v>
      </c>
      <c r="E35" s="7">
        <v>29851</v>
      </c>
      <c r="F35" s="20">
        <v>31940</v>
      </c>
      <c r="G35" s="7">
        <v>20717</v>
      </c>
      <c r="H35" s="59">
        <f t="shared" si="2"/>
        <v>64.86224170319349</v>
      </c>
      <c r="I35" s="30"/>
    </row>
    <row r="36" spans="1:9" ht="30">
      <c r="A36" s="34" t="s">
        <v>30</v>
      </c>
      <c r="B36" s="20">
        <v>7944</v>
      </c>
      <c r="C36" s="7">
        <v>1400</v>
      </c>
      <c r="D36" s="20">
        <v>4648</v>
      </c>
      <c r="E36" s="7">
        <v>4526</v>
      </c>
      <c r="F36" s="20">
        <v>8531</v>
      </c>
      <c r="G36" s="7">
        <v>4994</v>
      </c>
      <c r="H36" s="59">
        <f t="shared" si="2"/>
        <v>58.53944437932247</v>
      </c>
      <c r="I36" s="30"/>
    </row>
    <row r="37" spans="1:9" ht="30">
      <c r="A37" s="34" t="s">
        <v>31</v>
      </c>
      <c r="B37" s="20">
        <v>17013</v>
      </c>
      <c r="C37" s="7">
        <v>6868</v>
      </c>
      <c r="D37" s="20">
        <v>16807</v>
      </c>
      <c r="E37" s="7">
        <v>16757</v>
      </c>
      <c r="F37" s="20">
        <v>17686</v>
      </c>
      <c r="G37" s="7">
        <v>7553</v>
      </c>
      <c r="H37" s="59">
        <f t="shared" si="2"/>
        <v>42.70609521655547</v>
      </c>
      <c r="I37" s="30"/>
    </row>
    <row r="38" spans="1:9" ht="33" customHeight="1">
      <c r="A38" s="35" t="s">
        <v>48</v>
      </c>
      <c r="B38" s="21">
        <f aca="true" t="shared" si="4" ref="B38:G38">B39+B40+B41</f>
        <v>86406</v>
      </c>
      <c r="C38" s="21">
        <f t="shared" si="4"/>
        <v>44330</v>
      </c>
      <c r="D38" s="21">
        <f t="shared" si="4"/>
        <v>90686</v>
      </c>
      <c r="E38" s="21">
        <f t="shared" si="4"/>
        <v>86877</v>
      </c>
      <c r="F38" s="21">
        <f t="shared" si="4"/>
        <v>92098</v>
      </c>
      <c r="G38" s="21">
        <f t="shared" si="4"/>
        <v>53350</v>
      </c>
      <c r="H38" s="59">
        <f t="shared" si="2"/>
        <v>57.92742513409629</v>
      </c>
      <c r="I38" s="30"/>
    </row>
    <row r="39" spans="1:9" ht="15">
      <c r="A39" s="34" t="s">
        <v>32</v>
      </c>
      <c r="B39" s="20">
        <v>80513</v>
      </c>
      <c r="C39" s="7">
        <v>42314</v>
      </c>
      <c r="D39" s="20">
        <v>85554</v>
      </c>
      <c r="E39" s="7">
        <v>82213</v>
      </c>
      <c r="F39" s="20">
        <v>86198</v>
      </c>
      <c r="G39" s="7">
        <v>50799</v>
      </c>
      <c r="H39" s="59">
        <f t="shared" si="2"/>
        <v>58.93292187753776</v>
      </c>
      <c r="I39" s="30"/>
    </row>
    <row r="40" spans="1:9" ht="15">
      <c r="A40" s="34" t="s">
        <v>33</v>
      </c>
      <c r="B40" s="20">
        <v>3190</v>
      </c>
      <c r="C40" s="7">
        <v>919</v>
      </c>
      <c r="D40" s="20">
        <v>2557</v>
      </c>
      <c r="E40" s="7">
        <v>2092</v>
      </c>
      <c r="F40" s="20">
        <v>3028</v>
      </c>
      <c r="G40" s="7">
        <v>1426</v>
      </c>
      <c r="H40" s="59">
        <f t="shared" si="2"/>
        <v>47.09379128137384</v>
      </c>
      <c r="I40" s="30"/>
    </row>
    <row r="41" spans="1:9" ht="30">
      <c r="A41" s="34" t="s">
        <v>52</v>
      </c>
      <c r="B41" s="20">
        <v>2703</v>
      </c>
      <c r="C41" s="42">
        <v>1097</v>
      </c>
      <c r="D41" s="20">
        <v>2575</v>
      </c>
      <c r="E41" s="42">
        <v>2572</v>
      </c>
      <c r="F41" s="20">
        <v>2872</v>
      </c>
      <c r="G41" s="42">
        <v>1125</v>
      </c>
      <c r="H41" s="59">
        <f t="shared" si="2"/>
        <v>39.17130919220056</v>
      </c>
      <c r="I41" s="30"/>
    </row>
    <row r="42" spans="1:9" ht="19.5" customHeight="1">
      <c r="A42" s="35" t="s">
        <v>63</v>
      </c>
      <c r="B42" s="21">
        <f aca="true" t="shared" si="5" ref="B42:G42">B43</f>
        <v>294</v>
      </c>
      <c r="C42" s="21">
        <f t="shared" si="5"/>
        <v>120</v>
      </c>
      <c r="D42" s="21">
        <f>D43</f>
        <v>294</v>
      </c>
      <c r="E42" s="21">
        <f>E43</f>
        <v>294</v>
      </c>
      <c r="F42" s="21">
        <f>F43</f>
        <v>303</v>
      </c>
      <c r="G42" s="21">
        <f t="shared" si="5"/>
        <v>148</v>
      </c>
      <c r="H42" s="59">
        <f t="shared" si="2"/>
        <v>48.84488448844885</v>
      </c>
      <c r="I42" s="30"/>
    </row>
    <row r="43" spans="1:9" ht="30.75" customHeight="1">
      <c r="A43" s="34" t="s">
        <v>64</v>
      </c>
      <c r="B43" s="20">
        <v>294</v>
      </c>
      <c r="C43" s="7">
        <v>120</v>
      </c>
      <c r="D43" s="20">
        <v>294</v>
      </c>
      <c r="E43" s="7">
        <v>294</v>
      </c>
      <c r="F43" s="20">
        <v>303</v>
      </c>
      <c r="G43" s="7">
        <v>148</v>
      </c>
      <c r="H43" s="59">
        <f t="shared" si="2"/>
        <v>48.84488448844885</v>
      </c>
      <c r="I43" s="30"/>
    </row>
    <row r="44" spans="1:9" ht="14.25">
      <c r="A44" s="35" t="s">
        <v>49</v>
      </c>
      <c r="B44" s="21">
        <f>B45+B46+B47</f>
        <v>39370</v>
      </c>
      <c r="C44" s="21">
        <f>C45+C46+C47</f>
        <v>13092</v>
      </c>
      <c r="D44" s="21">
        <f>D46+D45+D47</f>
        <v>35606</v>
      </c>
      <c r="E44" s="21">
        <f>E45+E46+E47</f>
        <v>27918</v>
      </c>
      <c r="F44" s="21">
        <f>F45+F46+F47</f>
        <v>40003</v>
      </c>
      <c r="G44" s="21">
        <f>G45+G46+G47</f>
        <v>12848</v>
      </c>
      <c r="H44" s="59">
        <f t="shared" si="2"/>
        <v>32.11759118066145</v>
      </c>
      <c r="I44" s="30"/>
    </row>
    <row r="45" spans="1:9" ht="15">
      <c r="A45" s="34" t="s">
        <v>45</v>
      </c>
      <c r="B45" s="45">
        <v>3166</v>
      </c>
      <c r="C45" s="47">
        <v>0</v>
      </c>
      <c r="D45" s="45">
        <v>393</v>
      </c>
      <c r="E45" s="47">
        <v>393</v>
      </c>
      <c r="F45" s="45">
        <v>2594</v>
      </c>
      <c r="G45" s="47">
        <v>223</v>
      </c>
      <c r="H45" s="59">
        <f t="shared" si="2"/>
        <v>8.596761757902852</v>
      </c>
      <c r="I45" s="30"/>
    </row>
    <row r="46" spans="1:9" ht="15">
      <c r="A46" s="34" t="s">
        <v>34</v>
      </c>
      <c r="B46" s="20">
        <v>36204</v>
      </c>
      <c r="C46" s="7">
        <v>13092</v>
      </c>
      <c r="D46" s="20">
        <v>34106</v>
      </c>
      <c r="E46" s="7">
        <v>26418</v>
      </c>
      <c r="F46" s="20">
        <v>35947</v>
      </c>
      <c r="G46" s="7">
        <v>12625</v>
      </c>
      <c r="H46" s="59">
        <f t="shared" si="2"/>
        <v>35.12115058280246</v>
      </c>
      <c r="I46" s="30"/>
    </row>
    <row r="47" spans="1:9" ht="15">
      <c r="A47" s="36" t="s">
        <v>35</v>
      </c>
      <c r="B47" s="39">
        <v>0</v>
      </c>
      <c r="C47" s="37">
        <v>0</v>
      </c>
      <c r="D47" s="39">
        <v>1107</v>
      </c>
      <c r="E47" s="37">
        <v>1107</v>
      </c>
      <c r="F47" s="39">
        <v>1462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 aca="true" t="shared" si="6" ref="B48:G48">B49</f>
        <v>32248</v>
      </c>
      <c r="C48" s="25">
        <f t="shared" si="6"/>
        <v>19339</v>
      </c>
      <c r="D48" s="25">
        <f t="shared" si="6"/>
        <v>36852</v>
      </c>
      <c r="E48" s="25">
        <f t="shared" si="6"/>
        <v>36753</v>
      </c>
      <c r="F48" s="25">
        <f t="shared" si="6"/>
        <v>35126</v>
      </c>
      <c r="G48" s="25">
        <f t="shared" si="6"/>
        <v>20436</v>
      </c>
      <c r="H48" s="59">
        <f>G48/F48*100</f>
        <v>58.179126572908956</v>
      </c>
      <c r="I48" s="30"/>
    </row>
    <row r="49" spans="1:9" ht="15">
      <c r="A49" s="36" t="s">
        <v>53</v>
      </c>
      <c r="B49" s="39">
        <v>32248</v>
      </c>
      <c r="C49" s="37">
        <v>19339</v>
      </c>
      <c r="D49" s="39">
        <v>36852</v>
      </c>
      <c r="E49" s="37">
        <v>36753</v>
      </c>
      <c r="F49" s="39">
        <v>35126</v>
      </c>
      <c r="G49" s="37">
        <v>20436</v>
      </c>
      <c r="H49" s="71">
        <f>G49/F49*100</f>
        <v>58.179126572908956</v>
      </c>
      <c r="I49" s="30"/>
    </row>
    <row r="50" spans="1:9" ht="28.5">
      <c r="A50" s="75" t="s">
        <v>75</v>
      </c>
      <c r="B50" s="8">
        <v>56</v>
      </c>
      <c r="C50" s="8">
        <v>56</v>
      </c>
      <c r="D50" s="8">
        <v>56</v>
      </c>
      <c r="E50" s="8">
        <v>56</v>
      </c>
      <c r="F50" s="8">
        <v>100</v>
      </c>
      <c r="G50" s="8">
        <v>100</v>
      </c>
      <c r="H50" s="74">
        <f>G50/F50*100</f>
        <v>100</v>
      </c>
      <c r="I50" s="30"/>
    </row>
    <row r="51" spans="1:9" ht="15" thickBot="1">
      <c r="A51" s="72" t="s">
        <v>38</v>
      </c>
      <c r="B51" s="73">
        <f>B7+B16+B17+B21+B26+B30+B32+B38+B42+B44+B48+B50</f>
        <v>757606</v>
      </c>
      <c r="C51" s="73">
        <f>C48+C44+C42+C38+C32+C26+C21+C17+C16+C7+C30+C50</f>
        <v>464875</v>
      </c>
      <c r="D51" s="94">
        <f>D7+D16+D17+D21+D26+D30+D32+D38+D42+D44+D48+D50</f>
        <v>830931</v>
      </c>
      <c r="E51" s="94">
        <f>E7+E16+E17+E21+E26+E30+E32+E38+E42+E44+E48+E50</f>
        <v>802448</v>
      </c>
      <c r="F51" s="73">
        <f>F7+F16+F17+F21+F26+F30+F32+F38+F42+F44+F48+F50</f>
        <v>827024</v>
      </c>
      <c r="G51" s="73">
        <f>G48+G44+G42+G38+G32+G26+G21+G17+G16+G7+G30+G50</f>
        <v>473964</v>
      </c>
      <c r="H51" s="59">
        <f>G51/F51*100</f>
        <v>57.30958230958231</v>
      </c>
      <c r="I51" s="30"/>
    </row>
    <row r="52" spans="2:9" ht="0.75" customHeight="1" thickTop="1">
      <c r="B52" s="30"/>
      <c r="C52" s="30"/>
      <c r="D52" s="30"/>
      <c r="E52" s="30"/>
      <c r="F52" s="30"/>
      <c r="G52" s="30"/>
      <c r="H52" s="30"/>
      <c r="I52" s="30"/>
    </row>
    <row r="53" spans="1:9" ht="15.75">
      <c r="A53" s="41" t="s">
        <v>40</v>
      </c>
      <c r="B53" s="41"/>
      <c r="C53" s="41"/>
      <c r="D53" s="41"/>
      <c r="E53" s="41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41" t="s">
        <v>42</v>
      </c>
      <c r="G54" s="41"/>
      <c r="H54" s="30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4">
      <selection activeCell="D6" sqref="D6:F24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spans="1:8" ht="18.75">
      <c r="A1" s="102" t="s">
        <v>16</v>
      </c>
      <c r="B1" s="102"/>
      <c r="C1" s="102"/>
      <c r="D1" s="102"/>
      <c r="E1" s="102"/>
      <c r="F1" s="102"/>
      <c r="G1" s="102"/>
      <c r="H1" s="102"/>
    </row>
    <row r="2" spans="1:8" ht="18.75">
      <c r="A2" s="102" t="s">
        <v>17</v>
      </c>
      <c r="B2" s="102"/>
      <c r="C2" s="102"/>
      <c r="D2" s="102"/>
      <c r="E2" s="102"/>
      <c r="F2" s="102"/>
      <c r="G2" s="102"/>
      <c r="H2" s="102"/>
    </row>
    <row r="3" spans="1:8" ht="19.5" thickBot="1">
      <c r="A3" s="102" t="s">
        <v>184</v>
      </c>
      <c r="B3" s="102"/>
      <c r="C3" s="102"/>
      <c r="D3" s="102"/>
      <c r="E3" s="102"/>
      <c r="F3" s="102"/>
      <c r="G3" s="102"/>
      <c r="H3" s="102"/>
    </row>
    <row r="4" ht="13.5" hidden="1" thickBot="1"/>
    <row r="5" spans="1:8" ht="65.25" customHeight="1" thickBot="1" thickTop="1">
      <c r="A5" s="5"/>
      <c r="B5" s="55" t="s">
        <v>126</v>
      </c>
      <c r="C5" s="56" t="s">
        <v>185</v>
      </c>
      <c r="D5" s="43" t="s">
        <v>155</v>
      </c>
      <c r="E5" s="44" t="s">
        <v>156</v>
      </c>
      <c r="F5" s="50" t="s">
        <v>186</v>
      </c>
      <c r="G5" s="52" t="s">
        <v>187</v>
      </c>
      <c r="H5" s="9" t="s">
        <v>0</v>
      </c>
    </row>
    <row r="6" spans="1:8" ht="16.5" thickTop="1">
      <c r="A6" s="12" t="s">
        <v>1</v>
      </c>
      <c r="B6" s="18">
        <f aca="true" t="shared" si="0" ref="B6:G6">B7+B8+B9+B10+B11+B12</f>
        <v>205632</v>
      </c>
      <c r="C6" s="18">
        <f t="shared" si="0"/>
        <v>104725</v>
      </c>
      <c r="D6" s="18">
        <f t="shared" si="0"/>
        <v>205632</v>
      </c>
      <c r="E6" s="18">
        <f t="shared" si="0"/>
        <v>207846</v>
      </c>
      <c r="F6" s="18">
        <f t="shared" si="0"/>
        <v>206914</v>
      </c>
      <c r="G6" s="18">
        <f t="shared" si="0"/>
        <v>112995</v>
      </c>
      <c r="H6" s="19">
        <f aca="true" t="shared" si="1" ref="H6:H12">ROUND(G6/F6*100,1)</f>
        <v>54.6</v>
      </c>
    </row>
    <row r="7" spans="1:8" ht="31.5">
      <c r="A7" s="13" t="s">
        <v>2</v>
      </c>
      <c r="B7" s="53">
        <v>156284</v>
      </c>
      <c r="C7" s="54">
        <v>78752</v>
      </c>
      <c r="D7" s="53">
        <v>154416</v>
      </c>
      <c r="E7" s="54">
        <v>154417</v>
      </c>
      <c r="F7" s="53">
        <v>153415</v>
      </c>
      <c r="G7" s="54">
        <v>83090</v>
      </c>
      <c r="H7" s="22">
        <f t="shared" si="1"/>
        <v>54.2</v>
      </c>
    </row>
    <row r="8" spans="1:8" ht="15.75">
      <c r="A8" s="13" t="s">
        <v>65</v>
      </c>
      <c r="B8" s="53">
        <v>22400</v>
      </c>
      <c r="C8" s="54">
        <v>12009</v>
      </c>
      <c r="D8" s="53">
        <v>22400</v>
      </c>
      <c r="E8" s="54">
        <v>22312</v>
      </c>
      <c r="F8" s="53">
        <v>25600</v>
      </c>
      <c r="G8" s="54">
        <v>14537</v>
      </c>
      <c r="H8" s="22">
        <f t="shared" si="1"/>
        <v>56.8</v>
      </c>
    </row>
    <row r="9" spans="1:8" ht="31.5">
      <c r="A9" s="13" t="s">
        <v>3</v>
      </c>
      <c r="B9" s="53">
        <v>6385</v>
      </c>
      <c r="C9" s="54">
        <v>5150</v>
      </c>
      <c r="D9" s="53">
        <v>8115</v>
      </c>
      <c r="E9" s="54">
        <v>8671</v>
      </c>
      <c r="F9" s="53">
        <v>5894</v>
      </c>
      <c r="G9" s="54">
        <v>6077</v>
      </c>
      <c r="H9" s="22">
        <f t="shared" si="1"/>
        <v>103.1</v>
      </c>
    </row>
    <row r="10" spans="1:8" ht="31.5">
      <c r="A10" s="13" t="s">
        <v>4</v>
      </c>
      <c r="B10" s="53">
        <v>3670</v>
      </c>
      <c r="C10" s="54">
        <v>36</v>
      </c>
      <c r="D10" s="53">
        <v>3461</v>
      </c>
      <c r="E10" s="54">
        <v>3590</v>
      </c>
      <c r="F10" s="53">
        <v>3852</v>
      </c>
      <c r="G10" s="54">
        <v>118</v>
      </c>
      <c r="H10" s="22">
        <f t="shared" si="1"/>
        <v>3.1</v>
      </c>
    </row>
    <row r="11" spans="1:8" ht="15.75">
      <c r="A11" s="13" t="s">
        <v>5</v>
      </c>
      <c r="B11" s="53">
        <v>15893</v>
      </c>
      <c r="C11" s="54">
        <v>8029</v>
      </c>
      <c r="D11" s="53">
        <v>15977</v>
      </c>
      <c r="E11" s="54">
        <v>17307</v>
      </c>
      <c r="F11" s="53">
        <v>17153</v>
      </c>
      <c r="G11" s="54">
        <v>8408</v>
      </c>
      <c r="H11" s="22">
        <f t="shared" si="1"/>
        <v>49</v>
      </c>
    </row>
    <row r="12" spans="1:8" ht="15.75">
      <c r="A12" s="13" t="s">
        <v>6</v>
      </c>
      <c r="B12" s="53">
        <v>1000</v>
      </c>
      <c r="C12" s="54">
        <v>749</v>
      </c>
      <c r="D12" s="53">
        <v>1263</v>
      </c>
      <c r="E12" s="54">
        <v>1549</v>
      </c>
      <c r="F12" s="53">
        <v>1000</v>
      </c>
      <c r="G12" s="54">
        <v>765</v>
      </c>
      <c r="H12" s="22">
        <f t="shared" si="1"/>
        <v>76.5</v>
      </c>
    </row>
    <row r="13" spans="1:8" ht="31.5">
      <c r="A13" s="14" t="s">
        <v>9</v>
      </c>
      <c r="B13" s="21">
        <f aca="true" t="shared" si="2" ref="B13:G13">B14+B15+B16+B17+B18+B19</f>
        <v>12737</v>
      </c>
      <c r="C13" s="21">
        <f t="shared" si="2"/>
        <v>12217</v>
      </c>
      <c r="D13" s="21">
        <f t="shared" si="2"/>
        <v>13479</v>
      </c>
      <c r="E13" s="21">
        <f t="shared" si="2"/>
        <v>15970</v>
      </c>
      <c r="F13" s="21">
        <f t="shared" si="2"/>
        <v>10318</v>
      </c>
      <c r="G13" s="21">
        <f t="shared" si="2"/>
        <v>12031</v>
      </c>
      <c r="H13" s="22">
        <f aca="true" t="shared" si="3" ref="H13:H21">ROUND(G13/F13*100,1)</f>
        <v>116.6</v>
      </c>
    </row>
    <row r="14" spans="1:8" ht="47.25" customHeight="1">
      <c r="A14" s="15" t="s">
        <v>10</v>
      </c>
      <c r="B14" s="20">
        <v>3050</v>
      </c>
      <c r="C14" s="7">
        <v>2012</v>
      </c>
      <c r="D14" s="20">
        <v>3050</v>
      </c>
      <c r="E14" s="7">
        <v>3180</v>
      </c>
      <c r="F14" s="20">
        <v>3096</v>
      </c>
      <c r="G14" s="7">
        <v>2689</v>
      </c>
      <c r="H14" s="22">
        <f t="shared" si="3"/>
        <v>86.9</v>
      </c>
    </row>
    <row r="15" spans="1:8" ht="48" customHeight="1">
      <c r="A15" s="13" t="s">
        <v>11</v>
      </c>
      <c r="B15" s="53">
        <v>34</v>
      </c>
      <c r="C15" s="54">
        <v>60</v>
      </c>
      <c r="D15" s="53">
        <v>34</v>
      </c>
      <c r="E15" s="54">
        <v>63</v>
      </c>
      <c r="F15" s="53">
        <v>61</v>
      </c>
      <c r="G15" s="54">
        <v>263</v>
      </c>
      <c r="H15" s="22">
        <f t="shared" si="3"/>
        <v>431.1</v>
      </c>
    </row>
    <row r="16" spans="1:8" ht="47.25">
      <c r="A16" s="13" t="s">
        <v>44</v>
      </c>
      <c r="B16" s="53">
        <v>264</v>
      </c>
      <c r="C16" s="54">
        <v>513</v>
      </c>
      <c r="D16" s="53">
        <v>264</v>
      </c>
      <c r="E16" s="54">
        <v>1094</v>
      </c>
      <c r="F16" s="53">
        <v>264</v>
      </c>
      <c r="G16" s="54">
        <v>2312</v>
      </c>
      <c r="H16" s="22">
        <f t="shared" si="3"/>
        <v>875.8</v>
      </c>
    </row>
    <row r="17" spans="1:8" ht="15.75">
      <c r="A17" s="13" t="s">
        <v>12</v>
      </c>
      <c r="B17" s="53">
        <v>52</v>
      </c>
      <c r="C17" s="54">
        <v>227</v>
      </c>
      <c r="D17" s="53">
        <v>52</v>
      </c>
      <c r="E17" s="54">
        <v>370</v>
      </c>
      <c r="F17" s="53">
        <v>328</v>
      </c>
      <c r="G17" s="54">
        <v>155</v>
      </c>
      <c r="H17" s="22">
        <f t="shared" si="3"/>
        <v>47.3</v>
      </c>
    </row>
    <row r="18" spans="1:8" ht="63">
      <c r="A18" s="13" t="s">
        <v>60</v>
      </c>
      <c r="B18" s="53">
        <v>5433</v>
      </c>
      <c r="C18" s="54">
        <v>5456</v>
      </c>
      <c r="D18" s="53">
        <v>5731</v>
      </c>
      <c r="E18" s="54">
        <v>6862</v>
      </c>
      <c r="F18" s="53">
        <v>2284</v>
      </c>
      <c r="G18" s="54">
        <v>2314</v>
      </c>
      <c r="H18" s="22">
        <f t="shared" si="3"/>
        <v>101.3</v>
      </c>
    </row>
    <row r="19" spans="1:8" ht="31.5">
      <c r="A19" s="13" t="s">
        <v>13</v>
      </c>
      <c r="B19" s="20">
        <v>3904</v>
      </c>
      <c r="C19" s="7">
        <v>3949</v>
      </c>
      <c r="D19" s="20">
        <v>4348</v>
      </c>
      <c r="E19" s="7">
        <v>4401</v>
      </c>
      <c r="F19" s="20">
        <v>4285</v>
      </c>
      <c r="G19" s="7">
        <v>4298</v>
      </c>
      <c r="H19" s="22">
        <f t="shared" si="3"/>
        <v>100.3</v>
      </c>
    </row>
    <row r="20" spans="1:8" ht="31.5">
      <c r="A20" s="14" t="s">
        <v>14</v>
      </c>
      <c r="B20" s="28">
        <f>B6+B13</f>
        <v>218369</v>
      </c>
      <c r="C20" s="28">
        <f>C13+C6</f>
        <v>116942</v>
      </c>
      <c r="D20" s="28">
        <f>D6+D13</f>
        <v>219111</v>
      </c>
      <c r="E20" s="28">
        <f>E6+E13</f>
        <v>223816</v>
      </c>
      <c r="F20" s="28">
        <f>F6+F13</f>
        <v>217232</v>
      </c>
      <c r="G20" s="28">
        <f>G13+G6</f>
        <v>125026</v>
      </c>
      <c r="H20" s="22">
        <f t="shared" si="3"/>
        <v>57.6</v>
      </c>
    </row>
    <row r="21" spans="1:8" ht="31.5">
      <c r="A21" s="16" t="s">
        <v>54</v>
      </c>
      <c r="B21" s="25">
        <v>564033</v>
      </c>
      <c r="C21" s="48">
        <v>411761</v>
      </c>
      <c r="D21" s="25">
        <v>591634</v>
      </c>
      <c r="E21" s="48">
        <v>591729</v>
      </c>
      <c r="F21" s="25">
        <v>594033</v>
      </c>
      <c r="G21" s="48">
        <v>407384</v>
      </c>
      <c r="H21" s="29">
        <f t="shared" si="3"/>
        <v>68.6</v>
      </c>
    </row>
    <row r="22" spans="1:8" ht="31.5">
      <c r="A22" s="16" t="s">
        <v>72</v>
      </c>
      <c r="B22" s="25">
        <v>0</v>
      </c>
      <c r="C22" s="48">
        <v>0</v>
      </c>
      <c r="D22" s="25">
        <v>7066</v>
      </c>
      <c r="E22" s="60">
        <v>7089</v>
      </c>
      <c r="F22" s="25">
        <v>0</v>
      </c>
      <c r="G22" s="48">
        <v>0</v>
      </c>
      <c r="H22" s="29">
        <v>0</v>
      </c>
    </row>
    <row r="23" spans="1:8" ht="48" thickBot="1">
      <c r="A23" s="14" t="s">
        <v>164</v>
      </c>
      <c r="B23" s="76">
        <v>0</v>
      </c>
      <c r="C23" s="8">
        <v>-9474</v>
      </c>
      <c r="D23" s="23">
        <v>-10594</v>
      </c>
      <c r="E23" s="8">
        <v>-10594</v>
      </c>
      <c r="F23" s="76">
        <v>0</v>
      </c>
      <c r="G23" s="8">
        <v>-6510</v>
      </c>
      <c r="H23" s="29">
        <v>0</v>
      </c>
    </row>
    <row r="24" spans="1:8" ht="28.5" customHeight="1" thickBot="1" thickTop="1">
      <c r="A24" s="6" t="s">
        <v>15</v>
      </c>
      <c r="B24" s="77">
        <f>B20+B21-B23</f>
        <v>782402</v>
      </c>
      <c r="C24" s="26">
        <f>C20+C21+C23</f>
        <v>519229</v>
      </c>
      <c r="D24" s="26">
        <f>D20+D21+D23+D22</f>
        <v>807217</v>
      </c>
      <c r="E24" s="26">
        <f>E20+E21+E23+E22</f>
        <v>812040</v>
      </c>
      <c r="F24" s="77">
        <f>F20+F21-F23</f>
        <v>811265</v>
      </c>
      <c r="G24" s="26">
        <f>G20+G21+G23</f>
        <v>525900</v>
      </c>
      <c r="H24" s="17">
        <f>ROUND(G24/F24*100,1)</f>
        <v>64.8</v>
      </c>
    </row>
    <row r="25" spans="1:8" ht="28.5" customHeight="1" hidden="1" thickTop="1">
      <c r="A25" s="2"/>
      <c r="B25" s="3"/>
      <c r="C25" s="3"/>
      <c r="D25" s="3"/>
      <c r="E25" s="3"/>
      <c r="F25" s="3"/>
      <c r="G25" s="3"/>
      <c r="H25" s="3"/>
    </row>
    <row r="26" spans="1:8" ht="16.5" thickTop="1">
      <c r="A26" s="41" t="s">
        <v>40</v>
      </c>
      <c r="B26" s="41"/>
      <c r="C26" s="41"/>
      <c r="D26" s="41"/>
      <c r="E26" s="41"/>
      <c r="F26" s="41"/>
      <c r="G26" s="41"/>
      <c r="H26" s="4"/>
    </row>
    <row r="27" spans="1:8" ht="15.75">
      <c r="A27" s="41" t="s">
        <v>41</v>
      </c>
      <c r="B27" s="41"/>
      <c r="C27" s="41"/>
      <c r="D27" s="41"/>
      <c r="E27" s="41"/>
      <c r="F27" s="41" t="s">
        <v>42</v>
      </c>
      <c r="G27" s="41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</sheetData>
  <sheetProtection/>
  <mergeCells count="3">
    <mergeCell ref="A1:H1"/>
    <mergeCell ref="A2:H2"/>
    <mergeCell ref="A3:H3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2">
      <selection activeCell="D7" sqref="D7:F51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" customHeight="1" thickBot="1">
      <c r="A4" s="103" t="s">
        <v>184</v>
      </c>
      <c r="B4" s="103"/>
      <c r="C4" s="103"/>
      <c r="D4" s="103"/>
      <c r="E4" s="103"/>
      <c r="F4" s="103"/>
      <c r="G4" s="103"/>
      <c r="H4" s="103"/>
    </row>
    <row r="5" ht="2.25" customHeight="1" hidden="1" thickBot="1"/>
    <row r="6" spans="1:9" ht="65.25" thickBot="1" thickTop="1">
      <c r="A6" s="31"/>
      <c r="B6" s="50" t="s">
        <v>127</v>
      </c>
      <c r="C6" s="51" t="s">
        <v>128</v>
      </c>
      <c r="D6" s="10" t="s">
        <v>155</v>
      </c>
      <c r="E6" s="27" t="s">
        <v>156</v>
      </c>
      <c r="F6" s="50" t="s">
        <v>188</v>
      </c>
      <c r="G6" s="52" t="s">
        <v>189</v>
      </c>
      <c r="H6" s="9" t="s">
        <v>0</v>
      </c>
      <c r="I6" s="30"/>
    </row>
    <row r="7" spans="1:9" ht="29.25" thickTop="1">
      <c r="A7" s="32" t="s">
        <v>18</v>
      </c>
      <c r="B7" s="46">
        <f>B8+B9+B10+B11+B12+B13+B14+B15</f>
        <v>90210</v>
      </c>
      <c r="C7" s="46">
        <f>C8+C9+C10+C12+C15+C13+C11+C14</f>
        <v>54169</v>
      </c>
      <c r="D7" s="46">
        <f>D8+D9+D10+D11+D12+D14+D15+D13</f>
        <v>109455</v>
      </c>
      <c r="E7" s="46">
        <f>E8+E9+E10+E11+E12+E14+E15+E13</f>
        <v>105285</v>
      </c>
      <c r="F7" s="46">
        <f>F8+F9+F10+F11+F12+F13+F14+F15</f>
        <v>90450</v>
      </c>
      <c r="G7" s="46">
        <f>G8+G9+G10+G12+G15+G13+G11+G14</f>
        <v>52157</v>
      </c>
      <c r="H7" s="59">
        <f aca="true" t="shared" si="0" ref="H7:H12">G7/F7*100</f>
        <v>57.663902708678826</v>
      </c>
      <c r="I7" s="30"/>
    </row>
    <row r="8" spans="1:9" ht="15">
      <c r="A8" s="33" t="s">
        <v>39</v>
      </c>
      <c r="B8" s="20">
        <v>13759</v>
      </c>
      <c r="C8" s="7">
        <v>8028</v>
      </c>
      <c r="D8" s="20">
        <v>19258</v>
      </c>
      <c r="E8" s="7">
        <v>19136</v>
      </c>
      <c r="F8" s="20">
        <v>12448</v>
      </c>
      <c r="G8" s="7">
        <v>6832</v>
      </c>
      <c r="H8" s="59">
        <f t="shared" si="0"/>
        <v>54.88431876606684</v>
      </c>
      <c r="I8" s="30"/>
    </row>
    <row r="9" spans="1:9" ht="15">
      <c r="A9" s="34" t="s">
        <v>19</v>
      </c>
      <c r="B9" s="20">
        <v>10189</v>
      </c>
      <c r="C9" s="7">
        <v>6921</v>
      </c>
      <c r="D9" s="20">
        <v>12463</v>
      </c>
      <c r="E9" s="7">
        <v>12374</v>
      </c>
      <c r="F9" s="20">
        <v>10779</v>
      </c>
      <c r="G9" s="7">
        <v>6300</v>
      </c>
      <c r="H9" s="59">
        <f t="shared" si="0"/>
        <v>58.446980239354296</v>
      </c>
      <c r="I9" s="30"/>
    </row>
    <row r="10" spans="1:9" ht="15">
      <c r="A10" s="34" t="s">
        <v>20</v>
      </c>
      <c r="B10" s="20">
        <v>34825</v>
      </c>
      <c r="C10" s="7">
        <v>21807</v>
      </c>
      <c r="D10" s="20">
        <v>43450</v>
      </c>
      <c r="E10" s="7">
        <v>40180</v>
      </c>
      <c r="F10" s="20">
        <v>36800</v>
      </c>
      <c r="G10" s="7">
        <v>23226</v>
      </c>
      <c r="H10" s="59">
        <f t="shared" si="0"/>
        <v>63.11413043478261</v>
      </c>
      <c r="I10" s="30"/>
    </row>
    <row r="11" spans="1:9" ht="15">
      <c r="A11" s="34" t="s">
        <v>51</v>
      </c>
      <c r="B11" s="20">
        <v>11</v>
      </c>
      <c r="C11" s="7">
        <v>11</v>
      </c>
      <c r="D11" s="20">
        <v>59</v>
      </c>
      <c r="E11" s="7">
        <v>59</v>
      </c>
      <c r="F11" s="20">
        <v>36</v>
      </c>
      <c r="G11" s="7">
        <v>0</v>
      </c>
      <c r="H11" s="59">
        <f t="shared" si="0"/>
        <v>0</v>
      </c>
      <c r="I11" s="30"/>
    </row>
    <row r="12" spans="1:9" ht="30">
      <c r="A12" s="34" t="s">
        <v>43</v>
      </c>
      <c r="B12" s="20">
        <v>6528</v>
      </c>
      <c r="C12" s="7">
        <v>4468</v>
      </c>
      <c r="D12" s="20">
        <v>8562</v>
      </c>
      <c r="E12" s="7">
        <v>8059</v>
      </c>
      <c r="F12" s="20">
        <v>6835</v>
      </c>
      <c r="G12" s="7">
        <v>5084</v>
      </c>
      <c r="H12" s="59">
        <f t="shared" si="0"/>
        <v>74.38185808339429</v>
      </c>
      <c r="I12" s="30"/>
    </row>
    <row r="13" spans="1:9" ht="15">
      <c r="A13" s="34" t="s">
        <v>58</v>
      </c>
      <c r="B13" s="20">
        <v>1334</v>
      </c>
      <c r="C13" s="7">
        <v>0</v>
      </c>
      <c r="D13" s="20">
        <v>0</v>
      </c>
      <c r="E13" s="7">
        <v>0</v>
      </c>
      <c r="F13" s="20">
        <v>384</v>
      </c>
      <c r="G13" s="7">
        <v>0</v>
      </c>
      <c r="H13" s="59">
        <v>0</v>
      </c>
      <c r="I13" s="30"/>
    </row>
    <row r="14" spans="1:9" ht="30">
      <c r="A14" s="34" t="s">
        <v>68</v>
      </c>
      <c r="B14" s="20">
        <v>0</v>
      </c>
      <c r="C14" s="7">
        <v>0</v>
      </c>
      <c r="D14" s="20">
        <v>984</v>
      </c>
      <c r="E14" s="7">
        <v>984</v>
      </c>
      <c r="F14" s="20">
        <v>0</v>
      </c>
      <c r="G14" s="7">
        <v>0</v>
      </c>
      <c r="H14" s="59">
        <v>0</v>
      </c>
      <c r="I14" s="30"/>
    </row>
    <row r="15" spans="1:9" ht="30">
      <c r="A15" s="34" t="s">
        <v>21</v>
      </c>
      <c r="B15" s="20">
        <v>23564</v>
      </c>
      <c r="C15" s="7">
        <v>12934</v>
      </c>
      <c r="D15" s="20">
        <v>24679</v>
      </c>
      <c r="E15" s="7">
        <v>24493</v>
      </c>
      <c r="F15" s="20">
        <v>23168</v>
      </c>
      <c r="G15" s="7">
        <v>10715</v>
      </c>
      <c r="H15" s="59">
        <f>G15/F15*100</f>
        <v>46.249136740331494</v>
      </c>
      <c r="I15" s="30"/>
    </row>
    <row r="16" spans="1:9" ht="14.25">
      <c r="A16" s="35" t="s">
        <v>22</v>
      </c>
      <c r="B16" s="23">
        <v>1842</v>
      </c>
      <c r="C16" s="8">
        <v>921</v>
      </c>
      <c r="D16" s="23">
        <v>1947</v>
      </c>
      <c r="E16" s="8">
        <v>1947</v>
      </c>
      <c r="F16" s="23">
        <v>1999</v>
      </c>
      <c r="G16" s="8">
        <v>959</v>
      </c>
      <c r="H16" s="59">
        <f>G16/F16*100</f>
        <v>47.973986993496744</v>
      </c>
      <c r="I16" s="30"/>
    </row>
    <row r="17" spans="1:9" ht="46.5" customHeight="1">
      <c r="A17" s="35" t="s">
        <v>46</v>
      </c>
      <c r="B17" s="11">
        <f>B18+B19+B20</f>
        <v>2482</v>
      </c>
      <c r="C17" s="23">
        <f>C18+C19+C20</f>
        <v>1355</v>
      </c>
      <c r="D17" s="23">
        <f>D19+D20+D18</f>
        <v>2652</v>
      </c>
      <c r="E17" s="11">
        <f>E18+E19+E20</f>
        <v>2644</v>
      </c>
      <c r="F17" s="11">
        <f>F18+F19+F20</f>
        <v>2598</v>
      </c>
      <c r="G17" s="23">
        <f>G18+G19+G20</f>
        <v>1597</v>
      </c>
      <c r="H17" s="59">
        <f>G17/F17*100</f>
        <v>61.47036181678214</v>
      </c>
      <c r="I17" s="30"/>
    </row>
    <row r="18" spans="1:9" ht="15">
      <c r="A18" s="34" t="s">
        <v>71</v>
      </c>
      <c r="B18" s="20">
        <v>911</v>
      </c>
      <c r="C18" s="7">
        <v>545</v>
      </c>
      <c r="D18" s="20">
        <v>1071</v>
      </c>
      <c r="E18" s="7">
        <v>1070</v>
      </c>
      <c r="F18" s="20">
        <v>998</v>
      </c>
      <c r="G18" s="7">
        <v>637</v>
      </c>
      <c r="H18" s="59">
        <f>G18/F18*100</f>
        <v>63.827655310621246</v>
      </c>
      <c r="I18" s="30"/>
    </row>
    <row r="19" spans="1:9" ht="15">
      <c r="A19" s="34" t="s">
        <v>69</v>
      </c>
      <c r="B19" s="20">
        <v>48</v>
      </c>
      <c r="C19" s="42">
        <v>5</v>
      </c>
      <c r="D19" s="20">
        <v>16</v>
      </c>
      <c r="E19" s="42">
        <v>9</v>
      </c>
      <c r="F19" s="20">
        <v>25</v>
      </c>
      <c r="G19" s="42">
        <v>4</v>
      </c>
      <c r="H19" s="59">
        <f>G19/F19*100</f>
        <v>16</v>
      </c>
      <c r="I19" s="30"/>
    </row>
    <row r="20" spans="1:9" ht="15">
      <c r="A20" s="34" t="s">
        <v>57</v>
      </c>
      <c r="B20" s="20">
        <v>1523</v>
      </c>
      <c r="C20" s="42">
        <v>805</v>
      </c>
      <c r="D20" s="20">
        <v>1565</v>
      </c>
      <c r="E20" s="42">
        <v>1565</v>
      </c>
      <c r="F20" s="20">
        <v>1575</v>
      </c>
      <c r="G20" s="42">
        <v>956</v>
      </c>
      <c r="H20" s="59">
        <f aca="true" t="shared" si="1" ref="H20:H26">G20/F20*100</f>
        <v>60.698412698412696</v>
      </c>
      <c r="I20" s="30"/>
    </row>
    <row r="21" spans="1:9" ht="19.5" customHeight="1">
      <c r="A21" s="35" t="s">
        <v>23</v>
      </c>
      <c r="B21" s="21">
        <f>B22+B23+B24+B25</f>
        <v>38788</v>
      </c>
      <c r="C21" s="21">
        <f>C22+C24+C25+C23</f>
        <v>5240</v>
      </c>
      <c r="D21" s="21">
        <f>D22+D23+D24+D25</f>
        <v>38261</v>
      </c>
      <c r="E21" s="21">
        <f>E22+E23+E24+E25</f>
        <v>37583</v>
      </c>
      <c r="F21" s="21">
        <f>F22+F23+F24+F25</f>
        <v>40275</v>
      </c>
      <c r="G21" s="21">
        <f>G22+G24+G25+G23</f>
        <v>5147</v>
      </c>
      <c r="H21" s="59">
        <f t="shared" si="1"/>
        <v>12.779639975170701</v>
      </c>
      <c r="I21" s="30"/>
    </row>
    <row r="22" spans="1:9" ht="30">
      <c r="A22" s="34" t="s">
        <v>67</v>
      </c>
      <c r="B22" s="20">
        <v>1044</v>
      </c>
      <c r="C22" s="42">
        <v>0</v>
      </c>
      <c r="D22" s="20">
        <v>1044</v>
      </c>
      <c r="E22" s="42">
        <v>1017</v>
      </c>
      <c r="F22" s="20">
        <v>1040</v>
      </c>
      <c r="G22" s="42">
        <v>149</v>
      </c>
      <c r="H22" s="59">
        <f t="shared" si="1"/>
        <v>14.326923076923077</v>
      </c>
      <c r="I22" s="30"/>
    </row>
    <row r="23" spans="1:9" ht="15">
      <c r="A23" s="34" t="s">
        <v>73</v>
      </c>
      <c r="B23" s="20">
        <v>151</v>
      </c>
      <c r="C23" s="42">
        <v>0</v>
      </c>
      <c r="D23" s="20">
        <v>5</v>
      </c>
      <c r="E23" s="42">
        <v>0</v>
      </c>
      <c r="F23" s="20">
        <v>181</v>
      </c>
      <c r="G23" s="42">
        <v>73</v>
      </c>
      <c r="H23" s="59">
        <f t="shared" si="1"/>
        <v>40.331491712707184</v>
      </c>
      <c r="I23" s="30"/>
    </row>
    <row r="24" spans="1:9" ht="15">
      <c r="A24" s="34" t="s">
        <v>66</v>
      </c>
      <c r="B24" s="20">
        <v>34702</v>
      </c>
      <c r="C24" s="7">
        <v>3592</v>
      </c>
      <c r="D24" s="20">
        <v>34252</v>
      </c>
      <c r="E24" s="42">
        <v>33606</v>
      </c>
      <c r="F24" s="20">
        <v>36094</v>
      </c>
      <c r="G24" s="7">
        <v>3802</v>
      </c>
      <c r="H24" s="59">
        <f t="shared" si="1"/>
        <v>10.53360669363329</v>
      </c>
      <c r="I24" s="30"/>
    </row>
    <row r="25" spans="1:9" ht="30">
      <c r="A25" s="34" t="s">
        <v>56</v>
      </c>
      <c r="B25" s="20">
        <v>2891</v>
      </c>
      <c r="C25" s="7">
        <v>1648</v>
      </c>
      <c r="D25" s="20">
        <v>2960</v>
      </c>
      <c r="E25" s="7">
        <v>2960</v>
      </c>
      <c r="F25" s="20">
        <v>2960</v>
      </c>
      <c r="G25" s="7">
        <v>1123</v>
      </c>
      <c r="H25" s="59">
        <f t="shared" si="1"/>
        <v>37.939189189189186</v>
      </c>
      <c r="I25" s="30"/>
    </row>
    <row r="26" spans="1:9" ht="28.5">
      <c r="A26" s="35" t="s">
        <v>24</v>
      </c>
      <c r="B26" s="21">
        <f aca="true" t="shared" si="2" ref="B26:G26">B27+B28+B29</f>
        <v>69706</v>
      </c>
      <c r="C26" s="21">
        <f t="shared" si="2"/>
        <v>18688</v>
      </c>
      <c r="D26" s="21">
        <f t="shared" si="2"/>
        <v>71888</v>
      </c>
      <c r="E26" s="21">
        <f t="shared" si="2"/>
        <v>63146</v>
      </c>
      <c r="F26" s="21">
        <f t="shared" si="2"/>
        <v>50109</v>
      </c>
      <c r="G26" s="21">
        <f t="shared" si="2"/>
        <v>18321</v>
      </c>
      <c r="H26" s="59">
        <f t="shared" si="1"/>
        <v>36.56229419864695</v>
      </c>
      <c r="I26" s="30"/>
    </row>
    <row r="27" spans="1:9" ht="15">
      <c r="A27" s="34" t="s">
        <v>25</v>
      </c>
      <c r="B27" s="20">
        <v>0</v>
      </c>
      <c r="C27" s="7">
        <v>0</v>
      </c>
      <c r="D27" s="20">
        <v>0</v>
      </c>
      <c r="E27" s="7">
        <v>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69706</v>
      </c>
      <c r="C29" s="7">
        <v>18688</v>
      </c>
      <c r="D29" s="20">
        <v>71888</v>
      </c>
      <c r="E29" s="7">
        <v>63146</v>
      </c>
      <c r="F29" s="20">
        <v>50109</v>
      </c>
      <c r="G29" s="7">
        <v>18321</v>
      </c>
      <c r="H29" s="59">
        <f aca="true" t="shared" si="3" ref="H29:H47">G29/F29*100</f>
        <v>36.56229419864695</v>
      </c>
      <c r="I29" s="30"/>
    </row>
    <row r="30" spans="1:9" ht="28.5">
      <c r="A30" s="35" t="s">
        <v>50</v>
      </c>
      <c r="B30" s="23">
        <f>B31</f>
        <v>127</v>
      </c>
      <c r="C30" s="23">
        <v>0</v>
      </c>
      <c r="D30" s="23">
        <f>D31</f>
        <v>127</v>
      </c>
      <c r="E30" s="11">
        <f>E31</f>
        <v>67</v>
      </c>
      <c r="F30" s="23">
        <f>F31</f>
        <v>161</v>
      </c>
      <c r="G30" s="23">
        <v>0</v>
      </c>
      <c r="H30" s="59">
        <f t="shared" si="3"/>
        <v>0</v>
      </c>
      <c r="I30" s="30"/>
    </row>
    <row r="31" spans="1:9" ht="15">
      <c r="A31" s="49" t="s">
        <v>59</v>
      </c>
      <c r="B31" s="20">
        <v>127</v>
      </c>
      <c r="C31" s="7">
        <v>0</v>
      </c>
      <c r="D31" s="20">
        <v>127</v>
      </c>
      <c r="E31" s="7">
        <v>67</v>
      </c>
      <c r="F31" s="20">
        <v>161</v>
      </c>
      <c r="G31" s="7">
        <v>0</v>
      </c>
      <c r="H31" s="59">
        <f t="shared" si="3"/>
        <v>0</v>
      </c>
      <c r="I31" s="30"/>
    </row>
    <row r="32" spans="1:9" ht="14.25">
      <c r="A32" s="35" t="s">
        <v>47</v>
      </c>
      <c r="B32" s="21">
        <f aca="true" t="shared" si="4" ref="B32:G32">B33+B34+B35+B36+B37</f>
        <v>433244</v>
      </c>
      <c r="C32" s="21">
        <f t="shared" si="4"/>
        <v>328775</v>
      </c>
      <c r="D32" s="21">
        <f t="shared" si="4"/>
        <v>443107</v>
      </c>
      <c r="E32" s="21">
        <f t="shared" si="4"/>
        <v>439878</v>
      </c>
      <c r="F32" s="21">
        <f t="shared" si="4"/>
        <v>477802</v>
      </c>
      <c r="G32" s="21">
        <f t="shared" si="4"/>
        <v>330728</v>
      </c>
      <c r="H32" s="59">
        <f t="shared" si="3"/>
        <v>69.2186303113005</v>
      </c>
      <c r="I32" s="30"/>
    </row>
    <row r="33" spans="1:9" ht="15">
      <c r="A33" s="34" t="s">
        <v>28</v>
      </c>
      <c r="B33" s="20">
        <v>87683</v>
      </c>
      <c r="C33" s="7">
        <v>75981</v>
      </c>
      <c r="D33" s="20">
        <v>91853</v>
      </c>
      <c r="E33" s="7">
        <v>91476</v>
      </c>
      <c r="F33" s="20">
        <v>93652</v>
      </c>
      <c r="G33" s="7">
        <v>68996</v>
      </c>
      <c r="H33" s="59">
        <f t="shared" si="3"/>
        <v>73.67274591039167</v>
      </c>
      <c r="I33" s="30"/>
    </row>
    <row r="34" spans="1:9" ht="15">
      <c r="A34" s="34" t="s">
        <v>29</v>
      </c>
      <c r="B34" s="20">
        <v>293611</v>
      </c>
      <c r="C34" s="7">
        <v>221920</v>
      </c>
      <c r="D34" s="20">
        <v>299948</v>
      </c>
      <c r="E34" s="7">
        <v>297268</v>
      </c>
      <c r="F34" s="20">
        <v>325781</v>
      </c>
      <c r="G34" s="7">
        <v>225811</v>
      </c>
      <c r="H34" s="59">
        <f t="shared" si="3"/>
        <v>69.31374143980157</v>
      </c>
      <c r="I34" s="30"/>
    </row>
    <row r="35" spans="1:9" ht="15.75">
      <c r="A35" s="57" t="s">
        <v>82</v>
      </c>
      <c r="B35" s="20">
        <v>28371</v>
      </c>
      <c r="C35" s="7">
        <v>21136</v>
      </c>
      <c r="D35" s="20">
        <v>29851</v>
      </c>
      <c r="E35" s="7">
        <v>29851</v>
      </c>
      <c r="F35" s="20">
        <v>31763</v>
      </c>
      <c r="G35" s="7">
        <v>20769</v>
      </c>
      <c r="H35" s="59">
        <f t="shared" si="3"/>
        <v>65.38740043446778</v>
      </c>
      <c r="I35" s="30"/>
    </row>
    <row r="36" spans="1:9" ht="30">
      <c r="A36" s="34" t="s">
        <v>30</v>
      </c>
      <c r="B36" s="20">
        <v>6566</v>
      </c>
      <c r="C36" s="7">
        <v>1750</v>
      </c>
      <c r="D36" s="20">
        <v>4648</v>
      </c>
      <c r="E36" s="7">
        <v>4526</v>
      </c>
      <c r="F36" s="20">
        <v>8967</v>
      </c>
      <c r="G36" s="7">
        <v>6239</v>
      </c>
      <c r="H36" s="59">
        <f t="shared" si="3"/>
        <v>69.57733913237426</v>
      </c>
      <c r="I36" s="30"/>
    </row>
    <row r="37" spans="1:9" ht="30">
      <c r="A37" s="34" t="s">
        <v>31</v>
      </c>
      <c r="B37" s="20">
        <v>17013</v>
      </c>
      <c r="C37" s="7">
        <v>7988</v>
      </c>
      <c r="D37" s="20">
        <v>16807</v>
      </c>
      <c r="E37" s="7">
        <v>16757</v>
      </c>
      <c r="F37" s="20">
        <v>17639</v>
      </c>
      <c r="G37" s="7">
        <v>8913</v>
      </c>
      <c r="H37" s="59">
        <f t="shared" si="3"/>
        <v>50.530075401099836</v>
      </c>
      <c r="I37" s="30"/>
    </row>
    <row r="38" spans="1:9" ht="33" customHeight="1">
      <c r="A38" s="35" t="s">
        <v>48</v>
      </c>
      <c r="B38" s="21">
        <f aca="true" t="shared" si="5" ref="B38:G38">B39+B40+B41</f>
        <v>86476</v>
      </c>
      <c r="C38" s="21">
        <f t="shared" si="5"/>
        <v>63256</v>
      </c>
      <c r="D38" s="21">
        <f t="shared" si="5"/>
        <v>90686</v>
      </c>
      <c r="E38" s="21">
        <f t="shared" si="5"/>
        <v>86877</v>
      </c>
      <c r="F38" s="21">
        <f t="shared" si="5"/>
        <v>94210</v>
      </c>
      <c r="G38" s="21">
        <f t="shared" si="5"/>
        <v>57846</v>
      </c>
      <c r="H38" s="59">
        <f t="shared" si="3"/>
        <v>61.401125145950544</v>
      </c>
      <c r="I38" s="30"/>
    </row>
    <row r="39" spans="1:9" ht="15">
      <c r="A39" s="34" t="s">
        <v>32</v>
      </c>
      <c r="B39" s="20">
        <v>80483</v>
      </c>
      <c r="C39" s="7">
        <v>60846</v>
      </c>
      <c r="D39" s="20">
        <v>85554</v>
      </c>
      <c r="E39" s="7">
        <v>82213</v>
      </c>
      <c r="F39" s="20">
        <v>88279</v>
      </c>
      <c r="G39" s="7">
        <v>54839</v>
      </c>
      <c r="H39" s="59">
        <f t="shared" si="3"/>
        <v>62.12009651219429</v>
      </c>
      <c r="I39" s="30"/>
    </row>
    <row r="40" spans="1:9" ht="15">
      <c r="A40" s="34" t="s">
        <v>33</v>
      </c>
      <c r="B40" s="20">
        <v>3190</v>
      </c>
      <c r="C40" s="7">
        <v>1020</v>
      </c>
      <c r="D40" s="20">
        <v>2557</v>
      </c>
      <c r="E40" s="7">
        <v>2092</v>
      </c>
      <c r="F40" s="20">
        <v>3059</v>
      </c>
      <c r="G40" s="7">
        <v>1698</v>
      </c>
      <c r="H40" s="59">
        <f t="shared" si="3"/>
        <v>55.508336057535146</v>
      </c>
      <c r="I40" s="30"/>
    </row>
    <row r="41" spans="1:9" ht="30">
      <c r="A41" s="34" t="s">
        <v>52</v>
      </c>
      <c r="B41" s="20">
        <v>2803</v>
      </c>
      <c r="C41" s="42">
        <v>1390</v>
      </c>
      <c r="D41" s="20">
        <v>2575</v>
      </c>
      <c r="E41" s="42">
        <v>2572</v>
      </c>
      <c r="F41" s="20">
        <v>2872</v>
      </c>
      <c r="G41" s="42">
        <v>1309</v>
      </c>
      <c r="H41" s="59">
        <f t="shared" si="3"/>
        <v>45.57799442896936</v>
      </c>
      <c r="I41" s="30"/>
    </row>
    <row r="42" spans="1:9" ht="19.5" customHeight="1">
      <c r="A42" s="35" t="s">
        <v>63</v>
      </c>
      <c r="B42" s="21">
        <f aca="true" t="shared" si="6" ref="B42:G42">B43</f>
        <v>294</v>
      </c>
      <c r="C42" s="21">
        <f t="shared" si="6"/>
        <v>120</v>
      </c>
      <c r="D42" s="21">
        <f>D43</f>
        <v>294</v>
      </c>
      <c r="E42" s="21">
        <f>E43</f>
        <v>294</v>
      </c>
      <c r="F42" s="21">
        <f>F43</f>
        <v>303</v>
      </c>
      <c r="G42" s="21">
        <f t="shared" si="6"/>
        <v>148</v>
      </c>
      <c r="H42" s="59">
        <f t="shared" si="3"/>
        <v>48.84488448844885</v>
      </c>
      <c r="I42" s="30"/>
    </row>
    <row r="43" spans="1:9" ht="30.75" customHeight="1">
      <c r="A43" s="34" t="s">
        <v>64</v>
      </c>
      <c r="B43" s="20">
        <v>294</v>
      </c>
      <c r="C43" s="7">
        <v>120</v>
      </c>
      <c r="D43" s="20">
        <v>294</v>
      </c>
      <c r="E43" s="7">
        <v>294</v>
      </c>
      <c r="F43" s="20">
        <v>303</v>
      </c>
      <c r="G43" s="7">
        <v>148</v>
      </c>
      <c r="H43" s="59">
        <f t="shared" si="3"/>
        <v>48.84488448844885</v>
      </c>
      <c r="I43" s="30"/>
    </row>
    <row r="44" spans="1:9" ht="14.25">
      <c r="A44" s="35" t="s">
        <v>49</v>
      </c>
      <c r="B44" s="21">
        <f>B45+B46+B47</f>
        <v>39378</v>
      </c>
      <c r="C44" s="21">
        <f>C46+C45+C47</f>
        <v>15634</v>
      </c>
      <c r="D44" s="21">
        <f>D46+D45+D47</f>
        <v>35606</v>
      </c>
      <c r="E44" s="21">
        <f>E45+E46+E47</f>
        <v>27918</v>
      </c>
      <c r="F44" s="21">
        <f>F45+F46+F47</f>
        <v>39461</v>
      </c>
      <c r="G44" s="21">
        <f>G46+G45+G47</f>
        <v>16682</v>
      </c>
      <c r="H44" s="59">
        <f t="shared" si="3"/>
        <v>42.27465092116267</v>
      </c>
      <c r="I44" s="30"/>
    </row>
    <row r="45" spans="1:9" ht="15">
      <c r="A45" s="34" t="s">
        <v>45</v>
      </c>
      <c r="B45" s="45">
        <v>3136</v>
      </c>
      <c r="C45" s="47">
        <v>393</v>
      </c>
      <c r="D45" s="45">
        <v>393</v>
      </c>
      <c r="E45" s="47">
        <v>393</v>
      </c>
      <c r="F45" s="45">
        <v>2043</v>
      </c>
      <c r="G45" s="47">
        <v>472</v>
      </c>
      <c r="H45" s="59">
        <f t="shared" si="3"/>
        <v>23.10327949094469</v>
      </c>
      <c r="I45" s="30"/>
    </row>
    <row r="46" spans="1:9" ht="15">
      <c r="A46" s="34" t="s">
        <v>34</v>
      </c>
      <c r="B46" s="20">
        <v>36242</v>
      </c>
      <c r="C46" s="7">
        <v>15241</v>
      </c>
      <c r="D46" s="20">
        <v>34106</v>
      </c>
      <c r="E46" s="7">
        <v>26418</v>
      </c>
      <c r="F46" s="20">
        <v>35956</v>
      </c>
      <c r="G46" s="7">
        <v>14748</v>
      </c>
      <c r="H46" s="59">
        <f t="shared" si="3"/>
        <v>41.01679830904439</v>
      </c>
      <c r="I46" s="30"/>
    </row>
    <row r="47" spans="1:9" ht="15">
      <c r="A47" s="36" t="s">
        <v>35</v>
      </c>
      <c r="B47" s="39">
        <v>0</v>
      </c>
      <c r="C47" s="37">
        <v>0</v>
      </c>
      <c r="D47" s="39">
        <v>1107</v>
      </c>
      <c r="E47" s="37">
        <v>1107</v>
      </c>
      <c r="F47" s="39">
        <v>1462</v>
      </c>
      <c r="G47" s="37">
        <v>1462</v>
      </c>
      <c r="H47" s="59">
        <f t="shared" si="3"/>
        <v>100</v>
      </c>
      <c r="I47" s="30"/>
    </row>
    <row r="48" spans="1:9" ht="28.5">
      <c r="A48" s="58" t="s">
        <v>62</v>
      </c>
      <c r="B48" s="25">
        <f aca="true" t="shared" si="7" ref="B48:G48">B49</f>
        <v>32200</v>
      </c>
      <c r="C48" s="25">
        <f t="shared" si="7"/>
        <v>20508</v>
      </c>
      <c r="D48" s="25">
        <f t="shared" si="7"/>
        <v>36852</v>
      </c>
      <c r="E48" s="25">
        <f t="shared" si="7"/>
        <v>36753</v>
      </c>
      <c r="F48" s="25">
        <f t="shared" si="7"/>
        <v>36875</v>
      </c>
      <c r="G48" s="25">
        <f t="shared" si="7"/>
        <v>22631</v>
      </c>
      <c r="H48" s="59">
        <f>G48/F48*100</f>
        <v>61.3722033898305</v>
      </c>
      <c r="I48" s="30"/>
    </row>
    <row r="49" spans="1:9" ht="15">
      <c r="A49" s="36" t="s">
        <v>53</v>
      </c>
      <c r="B49" s="39">
        <v>32200</v>
      </c>
      <c r="C49" s="37">
        <v>20508</v>
      </c>
      <c r="D49" s="39">
        <v>36852</v>
      </c>
      <c r="E49" s="37">
        <v>36753</v>
      </c>
      <c r="F49" s="39">
        <v>36875</v>
      </c>
      <c r="G49" s="37">
        <v>22631</v>
      </c>
      <c r="H49" s="59">
        <f>G49/F49*100</f>
        <v>61.3722033898305</v>
      </c>
      <c r="I49" s="30"/>
    </row>
    <row r="50" spans="1:9" ht="29.25" thickBot="1">
      <c r="A50" s="75" t="s">
        <v>75</v>
      </c>
      <c r="B50" s="8">
        <v>56</v>
      </c>
      <c r="C50" s="8">
        <v>56</v>
      </c>
      <c r="D50" s="8">
        <v>56</v>
      </c>
      <c r="E50" s="8">
        <v>56</v>
      </c>
      <c r="F50" s="8">
        <v>100</v>
      </c>
      <c r="G50" s="8">
        <v>100</v>
      </c>
      <c r="H50" s="74">
        <f>G50/F50*100</f>
        <v>100</v>
      </c>
      <c r="I50" s="30"/>
    </row>
    <row r="51" spans="1:9" ht="15.75" thickBot="1" thickTop="1">
      <c r="A51" s="38" t="s">
        <v>38</v>
      </c>
      <c r="B51" s="73">
        <f>B7+B16+B17+B21+B26+B30+B32+B38+B42+B44+B48+B50</f>
        <v>794803</v>
      </c>
      <c r="C51" s="40">
        <f>C48+C44+C42+C38+C32+C30+C26+C21+C17+C16+C7+C50</f>
        <v>508722</v>
      </c>
      <c r="D51" s="94">
        <f>D7+D16+D17+D21+D26+D30+D32+D38+D42+D44+D48+D50</f>
        <v>830931</v>
      </c>
      <c r="E51" s="94">
        <f>E7+E16+E17+E21+E26+E30+E32+E38+E42+E44+E48+E50</f>
        <v>802448</v>
      </c>
      <c r="F51" s="73">
        <f>F7+F16+F17+F21+F26+F30+F32+F38+F42+F44+F48+F50</f>
        <v>834343</v>
      </c>
      <c r="G51" s="40">
        <f>G48+G44+G42+G38+G32+G30+G26+G21+G17+G16+G7+G50</f>
        <v>506316</v>
      </c>
      <c r="H51" s="59">
        <f>G51/F51*100</f>
        <v>60.68439478727574</v>
      </c>
      <c r="I51" s="30"/>
    </row>
    <row r="52" spans="2:9" ht="0.75" customHeight="1" thickBot="1" thickTop="1">
      <c r="B52" s="30"/>
      <c r="C52" s="30"/>
      <c r="D52" s="73">
        <f>D7+D17+D18+D22+D27+D31+D33+D39+D43+D45+D49+D51</f>
        <v>1160226</v>
      </c>
      <c r="E52" s="73">
        <f>E7+E17+E18+E22+E27+E31+E33+E39+E43+E45+E49+E51</f>
        <v>1123660</v>
      </c>
      <c r="F52" s="40">
        <f>F7+F17+F18+F22+F27+F31+F33+F39+F43+F45+F49+F51</f>
        <v>1150742</v>
      </c>
      <c r="G52" s="30"/>
      <c r="H52" s="30"/>
      <c r="I52" s="30"/>
    </row>
    <row r="53" spans="1:9" ht="16.5" thickTop="1">
      <c r="A53" s="41" t="s">
        <v>40</v>
      </c>
      <c r="B53" s="41"/>
      <c r="C53" s="41"/>
      <c r="D53" s="41"/>
      <c r="E53" s="41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41" t="s">
        <v>42</v>
      </c>
      <c r="G54" s="41"/>
      <c r="H54" s="30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7">
      <selection activeCell="D6" sqref="D6:F24"/>
    </sheetView>
  </sheetViews>
  <sheetFormatPr defaultColWidth="9.00390625" defaultRowHeight="12.75"/>
  <cols>
    <col min="1" max="1" width="25.125" style="1" customWidth="1"/>
    <col min="2" max="2" width="10.625" style="1" customWidth="1"/>
    <col min="3" max="4" width="9.125" style="1" customWidth="1"/>
    <col min="5" max="5" width="9.753906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spans="1:8" ht="18.75">
      <c r="A1" s="102" t="s">
        <v>16</v>
      </c>
      <c r="B1" s="102"/>
      <c r="C1" s="102"/>
      <c r="D1" s="102"/>
      <c r="E1" s="102"/>
      <c r="F1" s="102"/>
      <c r="G1" s="102"/>
      <c r="H1" s="102"/>
    </row>
    <row r="2" spans="1:8" ht="18.75">
      <c r="A2" s="102" t="s">
        <v>17</v>
      </c>
      <c r="B2" s="102"/>
      <c r="C2" s="102"/>
      <c r="D2" s="102"/>
      <c r="E2" s="102"/>
      <c r="F2" s="102"/>
      <c r="G2" s="102"/>
      <c r="H2" s="102"/>
    </row>
    <row r="3" spans="1:8" ht="19.5" thickBot="1">
      <c r="A3" s="102" t="s">
        <v>190</v>
      </c>
      <c r="B3" s="102"/>
      <c r="C3" s="102"/>
      <c r="D3" s="102"/>
      <c r="E3" s="102"/>
      <c r="F3" s="102"/>
      <c r="G3" s="102"/>
      <c r="H3" s="102"/>
    </row>
    <row r="4" ht="13.5" hidden="1" thickBot="1"/>
    <row r="5" spans="1:8" ht="65.25" customHeight="1" thickBot="1" thickTop="1">
      <c r="A5" s="5"/>
      <c r="B5" s="55" t="s">
        <v>129</v>
      </c>
      <c r="C5" s="56" t="s">
        <v>191</v>
      </c>
      <c r="D5" s="43" t="s">
        <v>155</v>
      </c>
      <c r="E5" s="44" t="s">
        <v>168</v>
      </c>
      <c r="F5" s="50" t="s">
        <v>192</v>
      </c>
      <c r="G5" s="52" t="s">
        <v>193</v>
      </c>
      <c r="H5" s="9" t="s">
        <v>0</v>
      </c>
    </row>
    <row r="6" spans="1:8" ht="16.5" thickTop="1">
      <c r="A6" s="12" t="s">
        <v>1</v>
      </c>
      <c r="B6" s="18">
        <f aca="true" t="shared" si="0" ref="B6:G6">B7+B8+B9+B10+B11+B12</f>
        <v>205632</v>
      </c>
      <c r="C6" s="18">
        <f t="shared" si="0"/>
        <v>123278</v>
      </c>
      <c r="D6" s="18">
        <f t="shared" si="0"/>
        <v>205632</v>
      </c>
      <c r="E6" s="18">
        <f t="shared" si="0"/>
        <v>207846</v>
      </c>
      <c r="F6" s="18">
        <f t="shared" si="0"/>
        <v>206914</v>
      </c>
      <c r="G6" s="18">
        <f t="shared" si="0"/>
        <v>132164</v>
      </c>
      <c r="H6" s="19">
        <f aca="true" t="shared" si="1" ref="H6:H12">ROUND(G6/F6*100,1)</f>
        <v>63.9</v>
      </c>
    </row>
    <row r="7" spans="1:8" ht="31.5">
      <c r="A7" s="13" t="s">
        <v>2</v>
      </c>
      <c r="B7" s="53">
        <v>156284</v>
      </c>
      <c r="C7" s="54">
        <v>92501</v>
      </c>
      <c r="D7" s="53">
        <v>154416</v>
      </c>
      <c r="E7" s="54">
        <v>154417</v>
      </c>
      <c r="F7" s="53">
        <v>153415</v>
      </c>
      <c r="G7" s="54">
        <v>98020</v>
      </c>
      <c r="H7" s="22">
        <f t="shared" si="1"/>
        <v>63.9</v>
      </c>
    </row>
    <row r="8" spans="1:8" ht="15.75">
      <c r="A8" s="13" t="s">
        <v>65</v>
      </c>
      <c r="B8" s="53">
        <v>22400</v>
      </c>
      <c r="C8" s="54">
        <v>14318</v>
      </c>
      <c r="D8" s="53">
        <v>22400</v>
      </c>
      <c r="E8" s="54">
        <v>22312</v>
      </c>
      <c r="F8" s="53">
        <v>25600</v>
      </c>
      <c r="G8" s="54">
        <v>16815</v>
      </c>
      <c r="H8" s="22">
        <f t="shared" si="1"/>
        <v>65.7</v>
      </c>
    </row>
    <row r="9" spans="1:8" ht="31.5">
      <c r="A9" s="13" t="s">
        <v>3</v>
      </c>
      <c r="B9" s="53">
        <v>6385</v>
      </c>
      <c r="C9" s="54">
        <v>5291</v>
      </c>
      <c r="D9" s="53">
        <v>8115</v>
      </c>
      <c r="E9" s="54">
        <v>8671</v>
      </c>
      <c r="F9" s="53">
        <v>5894</v>
      </c>
      <c r="G9" s="54">
        <v>6828</v>
      </c>
      <c r="H9" s="22">
        <f t="shared" si="1"/>
        <v>115.8</v>
      </c>
    </row>
    <row r="10" spans="1:8" ht="31.5">
      <c r="A10" s="13" t="s">
        <v>4</v>
      </c>
      <c r="B10" s="53">
        <v>3670</v>
      </c>
      <c r="C10" s="54">
        <v>39</v>
      </c>
      <c r="D10" s="53">
        <v>3461</v>
      </c>
      <c r="E10" s="54">
        <v>3590</v>
      </c>
      <c r="F10" s="53">
        <v>3852</v>
      </c>
      <c r="G10" s="54">
        <v>134</v>
      </c>
      <c r="H10" s="22">
        <f t="shared" si="1"/>
        <v>3.5</v>
      </c>
    </row>
    <row r="11" spans="1:8" ht="15.75">
      <c r="A11" s="13" t="s">
        <v>5</v>
      </c>
      <c r="B11" s="53">
        <v>15893</v>
      </c>
      <c r="C11" s="54">
        <v>10222</v>
      </c>
      <c r="D11" s="53">
        <v>15977</v>
      </c>
      <c r="E11" s="54">
        <v>17307</v>
      </c>
      <c r="F11" s="53">
        <v>17153</v>
      </c>
      <c r="G11" s="54">
        <v>9457</v>
      </c>
      <c r="H11" s="22">
        <f t="shared" si="1"/>
        <v>55.1</v>
      </c>
    </row>
    <row r="12" spans="1:8" ht="15.75">
      <c r="A12" s="13" t="s">
        <v>6</v>
      </c>
      <c r="B12" s="53">
        <v>1000</v>
      </c>
      <c r="C12" s="54">
        <v>907</v>
      </c>
      <c r="D12" s="53">
        <v>1263</v>
      </c>
      <c r="E12" s="54">
        <v>1549</v>
      </c>
      <c r="F12" s="53">
        <v>1000</v>
      </c>
      <c r="G12" s="54">
        <v>910</v>
      </c>
      <c r="H12" s="22">
        <f t="shared" si="1"/>
        <v>91</v>
      </c>
    </row>
    <row r="13" spans="1:8" ht="31.5">
      <c r="A13" s="14" t="s">
        <v>9</v>
      </c>
      <c r="B13" s="21">
        <f aca="true" t="shared" si="2" ref="B13:G13">B14+B15+B16+B17+B18+B19</f>
        <v>13592</v>
      </c>
      <c r="C13" s="21">
        <f t="shared" si="2"/>
        <v>13248</v>
      </c>
      <c r="D13" s="21">
        <f t="shared" si="2"/>
        <v>13479</v>
      </c>
      <c r="E13" s="21">
        <f t="shared" si="2"/>
        <v>15970</v>
      </c>
      <c r="F13" s="21">
        <f t="shared" si="2"/>
        <v>10920</v>
      </c>
      <c r="G13" s="21">
        <f t="shared" si="2"/>
        <v>12774</v>
      </c>
      <c r="H13" s="22">
        <f aca="true" t="shared" si="3" ref="H13:H21">ROUND(G13/F13*100,1)</f>
        <v>117</v>
      </c>
    </row>
    <row r="14" spans="1:8" ht="47.25" customHeight="1">
      <c r="A14" s="15" t="s">
        <v>10</v>
      </c>
      <c r="B14" s="20">
        <v>3050</v>
      </c>
      <c r="C14" s="7">
        <v>2091</v>
      </c>
      <c r="D14" s="20">
        <v>3050</v>
      </c>
      <c r="E14" s="7">
        <v>3180</v>
      </c>
      <c r="F14" s="20">
        <v>3096</v>
      </c>
      <c r="G14" s="7">
        <v>2789</v>
      </c>
      <c r="H14" s="22">
        <f t="shared" si="3"/>
        <v>90.1</v>
      </c>
    </row>
    <row r="15" spans="1:8" ht="48" customHeight="1">
      <c r="A15" s="13" t="s">
        <v>11</v>
      </c>
      <c r="B15" s="53">
        <v>34</v>
      </c>
      <c r="C15" s="54">
        <v>59</v>
      </c>
      <c r="D15" s="53">
        <v>34</v>
      </c>
      <c r="E15" s="54">
        <v>63</v>
      </c>
      <c r="F15" s="53">
        <v>61</v>
      </c>
      <c r="G15" s="54">
        <v>263</v>
      </c>
      <c r="H15" s="22">
        <f t="shared" si="3"/>
        <v>431.1</v>
      </c>
    </row>
    <row r="16" spans="1:8" ht="47.25">
      <c r="A16" s="13" t="s">
        <v>44</v>
      </c>
      <c r="B16" s="53">
        <v>264</v>
      </c>
      <c r="C16" s="54">
        <v>604</v>
      </c>
      <c r="D16" s="53">
        <v>264</v>
      </c>
      <c r="E16" s="54">
        <v>1094</v>
      </c>
      <c r="F16" s="53">
        <v>264</v>
      </c>
      <c r="G16" s="54">
        <v>2323</v>
      </c>
      <c r="H16" s="22">
        <f t="shared" si="3"/>
        <v>879.9</v>
      </c>
    </row>
    <row r="17" spans="1:8" ht="15.75">
      <c r="A17" s="13" t="s">
        <v>12</v>
      </c>
      <c r="B17" s="53">
        <v>52</v>
      </c>
      <c r="C17" s="54">
        <v>231</v>
      </c>
      <c r="D17" s="53">
        <v>52</v>
      </c>
      <c r="E17" s="54">
        <v>370</v>
      </c>
      <c r="F17" s="53">
        <v>328</v>
      </c>
      <c r="G17" s="54">
        <v>170</v>
      </c>
      <c r="H17" s="22">
        <f t="shared" si="3"/>
        <v>51.8</v>
      </c>
    </row>
    <row r="18" spans="1:8" ht="63">
      <c r="A18" s="13" t="s">
        <v>60</v>
      </c>
      <c r="B18" s="53">
        <v>6185</v>
      </c>
      <c r="C18" s="54">
        <v>6207</v>
      </c>
      <c r="D18" s="53">
        <v>5731</v>
      </c>
      <c r="E18" s="54">
        <v>6862</v>
      </c>
      <c r="F18" s="53">
        <v>2865</v>
      </c>
      <c r="G18" s="54">
        <v>2910</v>
      </c>
      <c r="H18" s="22">
        <f t="shared" si="3"/>
        <v>101.6</v>
      </c>
    </row>
    <row r="19" spans="1:8" ht="31.5">
      <c r="A19" s="13" t="s">
        <v>13</v>
      </c>
      <c r="B19" s="20">
        <v>4007</v>
      </c>
      <c r="C19" s="7">
        <v>4056</v>
      </c>
      <c r="D19" s="20">
        <v>4348</v>
      </c>
      <c r="E19" s="7">
        <v>4401</v>
      </c>
      <c r="F19" s="20">
        <v>4306</v>
      </c>
      <c r="G19" s="7">
        <v>4319</v>
      </c>
      <c r="H19" s="22">
        <f t="shared" si="3"/>
        <v>100.3</v>
      </c>
    </row>
    <row r="20" spans="1:8" ht="31.5">
      <c r="A20" s="14" t="s">
        <v>14</v>
      </c>
      <c r="B20" s="28">
        <f>B6+B13</f>
        <v>219224</v>
      </c>
      <c r="C20" s="28">
        <f>C13+C6</f>
        <v>136526</v>
      </c>
      <c r="D20" s="28">
        <f>D6+D13</f>
        <v>219111</v>
      </c>
      <c r="E20" s="28">
        <f>E6+E13</f>
        <v>223816</v>
      </c>
      <c r="F20" s="28">
        <f>F6+F13</f>
        <v>217834</v>
      </c>
      <c r="G20" s="28">
        <f>G13+G6</f>
        <v>144938</v>
      </c>
      <c r="H20" s="22">
        <f t="shared" si="3"/>
        <v>66.5</v>
      </c>
    </row>
    <row r="21" spans="1:8" ht="31.5">
      <c r="A21" s="16" t="s">
        <v>54</v>
      </c>
      <c r="B21" s="25">
        <v>569408</v>
      </c>
      <c r="C21" s="48">
        <v>448952</v>
      </c>
      <c r="D21" s="25">
        <v>591634</v>
      </c>
      <c r="E21" s="48">
        <v>591729</v>
      </c>
      <c r="F21" s="25">
        <v>595890</v>
      </c>
      <c r="G21" s="48">
        <v>473318</v>
      </c>
      <c r="H21" s="29">
        <f t="shared" si="3"/>
        <v>79.4</v>
      </c>
    </row>
    <row r="22" spans="1:8" ht="31.5">
      <c r="A22" s="16" t="s">
        <v>72</v>
      </c>
      <c r="B22" s="25">
        <v>0</v>
      </c>
      <c r="C22" s="48">
        <v>0</v>
      </c>
      <c r="D22" s="25">
        <v>7066</v>
      </c>
      <c r="E22" s="60">
        <v>7089</v>
      </c>
      <c r="F22" s="25">
        <v>0</v>
      </c>
      <c r="G22" s="48">
        <v>0</v>
      </c>
      <c r="H22" s="29">
        <v>0</v>
      </c>
    </row>
    <row r="23" spans="1:8" ht="48" thickBot="1">
      <c r="A23" s="14" t="s">
        <v>114</v>
      </c>
      <c r="B23" s="76">
        <v>0</v>
      </c>
      <c r="C23" s="8">
        <v>-9474</v>
      </c>
      <c r="D23" s="23">
        <v>-10594</v>
      </c>
      <c r="E23" s="8">
        <v>-10594</v>
      </c>
      <c r="F23" s="76">
        <v>0</v>
      </c>
      <c r="G23" s="8">
        <v>-8068</v>
      </c>
      <c r="H23" s="24" t="s">
        <v>8</v>
      </c>
    </row>
    <row r="24" spans="1:8" ht="28.5" customHeight="1" thickBot="1" thickTop="1">
      <c r="A24" s="6" t="s">
        <v>15</v>
      </c>
      <c r="B24" s="77">
        <f>B20+B21-B23</f>
        <v>788632</v>
      </c>
      <c r="C24" s="26">
        <f>C20+C21+C22+C23</f>
        <v>576004</v>
      </c>
      <c r="D24" s="26">
        <f>D20+D21+D23+D22</f>
        <v>807217</v>
      </c>
      <c r="E24" s="26">
        <f>E20+E21+E23+E22</f>
        <v>812040</v>
      </c>
      <c r="F24" s="77">
        <f>F20+F21-F23</f>
        <v>813724</v>
      </c>
      <c r="G24" s="26">
        <f>G20+G21+G22+G23</f>
        <v>610188</v>
      </c>
      <c r="H24" s="17">
        <f>ROUND(G24/F24*100,1)</f>
        <v>75</v>
      </c>
    </row>
    <row r="25" spans="1:8" ht="28.5" customHeight="1" hidden="1" thickTop="1">
      <c r="A25" s="2"/>
      <c r="B25" s="3"/>
      <c r="C25" s="3"/>
      <c r="D25" s="3"/>
      <c r="E25" s="3"/>
      <c r="F25" s="3"/>
      <c r="G25" s="3"/>
      <c r="H25" s="3"/>
    </row>
    <row r="26" spans="1:8" ht="16.5" thickTop="1">
      <c r="A26" s="41" t="s">
        <v>40</v>
      </c>
      <c r="B26" s="41"/>
      <c r="C26" s="41"/>
      <c r="D26" s="41"/>
      <c r="E26" s="41"/>
      <c r="F26" s="41"/>
      <c r="G26" s="41"/>
      <c r="H26" s="4"/>
    </row>
    <row r="27" spans="1:8" ht="15.75">
      <c r="A27" s="41" t="s">
        <v>41</v>
      </c>
      <c r="B27" s="41"/>
      <c r="C27" s="41"/>
      <c r="D27" s="41"/>
      <c r="E27" s="41"/>
      <c r="F27" s="41" t="s">
        <v>42</v>
      </c>
      <c r="G27" s="41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</sheetData>
  <sheetProtection/>
  <mergeCells count="3">
    <mergeCell ref="A1:H1"/>
    <mergeCell ref="A2:H2"/>
    <mergeCell ref="A3:H3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24">
      <selection activeCell="D7" sqref="D7:F50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6" width="12.875" style="4" bestFit="1" customWidth="1"/>
    <col min="7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" customHeight="1" thickBot="1">
      <c r="A4" s="103" t="s">
        <v>190</v>
      </c>
      <c r="B4" s="103"/>
      <c r="C4" s="103"/>
      <c r="D4" s="103"/>
      <c r="E4" s="103"/>
      <c r="F4" s="103"/>
      <c r="G4" s="103"/>
      <c r="H4" s="103"/>
    </row>
    <row r="5" ht="2.25" customHeight="1" hidden="1" thickBot="1"/>
    <row r="6" spans="1:9" ht="65.25" thickBot="1" thickTop="1">
      <c r="A6" s="31"/>
      <c r="B6" s="50" t="s">
        <v>130</v>
      </c>
      <c r="C6" s="51" t="s">
        <v>131</v>
      </c>
      <c r="D6" s="10" t="s">
        <v>155</v>
      </c>
      <c r="E6" s="27" t="s">
        <v>156</v>
      </c>
      <c r="F6" s="50" t="s">
        <v>194</v>
      </c>
      <c r="G6" s="52" t="s">
        <v>195</v>
      </c>
      <c r="H6" s="9" t="s">
        <v>0</v>
      </c>
      <c r="I6" s="30"/>
    </row>
    <row r="7" spans="1:9" ht="29.25" thickTop="1">
      <c r="A7" s="32" t="s">
        <v>18</v>
      </c>
      <c r="B7" s="46">
        <f>B8+B9+B10+B11+B12+B13+B14+B15</f>
        <v>95263</v>
      </c>
      <c r="C7" s="46">
        <f>C8+C9+C10+C12+C15+C13+C11+C14</f>
        <v>62339</v>
      </c>
      <c r="D7" s="46">
        <f>D8+D9+D10+D11+D12+D14+D15+D13</f>
        <v>109455</v>
      </c>
      <c r="E7" s="46">
        <f>E8+E9+E10+E11+E12+E14+E15+E13</f>
        <v>105285</v>
      </c>
      <c r="F7" s="46">
        <f>F8+F9+F10+F11+F12+F13+F14+F15</f>
        <v>92933</v>
      </c>
      <c r="G7" s="46">
        <f>G8+G9+G10+G12+G15+G13+G11+G14</f>
        <v>60367</v>
      </c>
      <c r="H7" s="59">
        <f aca="true" t="shared" si="0" ref="H7:H18">G7/F7*100</f>
        <v>64.95755006294857</v>
      </c>
      <c r="I7" s="30"/>
    </row>
    <row r="8" spans="1:9" ht="15">
      <c r="A8" s="33" t="s">
        <v>39</v>
      </c>
      <c r="B8" s="20">
        <v>14842</v>
      </c>
      <c r="C8" s="7">
        <v>10004</v>
      </c>
      <c r="D8" s="20">
        <v>19258</v>
      </c>
      <c r="E8" s="7">
        <v>19136</v>
      </c>
      <c r="F8" s="20">
        <v>13494</v>
      </c>
      <c r="G8" s="7">
        <v>8634</v>
      </c>
      <c r="H8" s="59">
        <f t="shared" si="0"/>
        <v>63.98399288572699</v>
      </c>
      <c r="I8" s="30"/>
    </row>
    <row r="9" spans="1:9" ht="15">
      <c r="A9" s="34" t="s">
        <v>19</v>
      </c>
      <c r="B9" s="20">
        <v>10834</v>
      </c>
      <c r="C9" s="7">
        <v>7674</v>
      </c>
      <c r="D9" s="20">
        <v>12463</v>
      </c>
      <c r="E9" s="7">
        <v>12374</v>
      </c>
      <c r="F9" s="20">
        <v>11025</v>
      </c>
      <c r="G9" s="7">
        <v>7811</v>
      </c>
      <c r="H9" s="59">
        <f t="shared" si="0"/>
        <v>70.84807256235828</v>
      </c>
      <c r="I9" s="30"/>
    </row>
    <row r="10" spans="1:9" ht="15">
      <c r="A10" s="34" t="s">
        <v>20</v>
      </c>
      <c r="B10" s="20">
        <v>36923</v>
      </c>
      <c r="C10" s="7">
        <v>25175</v>
      </c>
      <c r="D10" s="20">
        <v>43450</v>
      </c>
      <c r="E10" s="7">
        <v>40180</v>
      </c>
      <c r="F10" s="20">
        <v>37909</v>
      </c>
      <c r="G10" s="7">
        <v>26326</v>
      </c>
      <c r="H10" s="59">
        <f t="shared" si="0"/>
        <v>69.44525046822653</v>
      </c>
      <c r="I10" s="30"/>
    </row>
    <row r="11" spans="1:9" ht="15">
      <c r="A11" s="34" t="s">
        <v>51</v>
      </c>
      <c r="B11" s="20">
        <v>11</v>
      </c>
      <c r="C11" s="7">
        <v>11</v>
      </c>
      <c r="D11" s="20">
        <v>59</v>
      </c>
      <c r="E11" s="7">
        <v>59</v>
      </c>
      <c r="F11" s="20">
        <v>36</v>
      </c>
      <c r="G11" s="7">
        <v>10</v>
      </c>
      <c r="H11" s="59">
        <f t="shared" si="0"/>
        <v>27.77777777777778</v>
      </c>
      <c r="I11" s="30"/>
    </row>
    <row r="12" spans="1:9" ht="30">
      <c r="A12" s="34" t="s">
        <v>43</v>
      </c>
      <c r="B12" s="20">
        <v>7169</v>
      </c>
      <c r="C12" s="7">
        <v>5100</v>
      </c>
      <c r="D12" s="20">
        <v>8562</v>
      </c>
      <c r="E12" s="7">
        <v>8059</v>
      </c>
      <c r="F12" s="20">
        <v>6835</v>
      </c>
      <c r="G12" s="7">
        <v>5590</v>
      </c>
      <c r="H12" s="59">
        <f t="shared" si="0"/>
        <v>81.78493050475494</v>
      </c>
      <c r="I12" s="30"/>
    </row>
    <row r="13" spans="1:9" ht="15">
      <c r="A13" s="34" t="s">
        <v>58</v>
      </c>
      <c r="B13" s="20">
        <v>717</v>
      </c>
      <c r="C13" s="7">
        <v>0</v>
      </c>
      <c r="D13" s="20">
        <v>0</v>
      </c>
      <c r="E13" s="7">
        <v>0</v>
      </c>
      <c r="F13" s="20">
        <v>209</v>
      </c>
      <c r="G13" s="7">
        <v>0</v>
      </c>
      <c r="H13" s="59">
        <f t="shared" si="0"/>
        <v>0</v>
      </c>
      <c r="I13" s="30"/>
    </row>
    <row r="14" spans="1:9" ht="30">
      <c r="A14" s="34" t="s">
        <v>68</v>
      </c>
      <c r="B14" s="20">
        <v>984</v>
      </c>
      <c r="C14" s="7">
        <v>0</v>
      </c>
      <c r="D14" s="20">
        <v>984</v>
      </c>
      <c r="E14" s="7">
        <v>984</v>
      </c>
      <c r="F14" s="20">
        <v>0</v>
      </c>
      <c r="G14" s="7">
        <v>0</v>
      </c>
      <c r="H14" s="59">
        <v>0</v>
      </c>
      <c r="I14" s="30"/>
    </row>
    <row r="15" spans="1:9" ht="30">
      <c r="A15" s="34" t="s">
        <v>21</v>
      </c>
      <c r="B15" s="20">
        <v>23783</v>
      </c>
      <c r="C15" s="7">
        <v>14375</v>
      </c>
      <c r="D15" s="20">
        <v>24679</v>
      </c>
      <c r="E15" s="7">
        <v>24493</v>
      </c>
      <c r="F15" s="20">
        <v>23425</v>
      </c>
      <c r="G15" s="7">
        <v>11996</v>
      </c>
      <c r="H15" s="59">
        <f t="shared" si="0"/>
        <v>51.21024546424759</v>
      </c>
      <c r="I15" s="30"/>
    </row>
    <row r="16" spans="1:9" ht="14.25">
      <c r="A16" s="35" t="s">
        <v>22</v>
      </c>
      <c r="B16" s="23">
        <v>1842</v>
      </c>
      <c r="C16" s="8">
        <v>944</v>
      </c>
      <c r="D16" s="23">
        <v>1947</v>
      </c>
      <c r="E16" s="8">
        <v>1947</v>
      </c>
      <c r="F16" s="23">
        <v>1999</v>
      </c>
      <c r="G16" s="8">
        <v>1019</v>
      </c>
      <c r="H16" s="59">
        <f t="shared" si="0"/>
        <v>50.97548774387194</v>
      </c>
      <c r="I16" s="30"/>
    </row>
    <row r="17" spans="1:9" ht="46.5" customHeight="1">
      <c r="A17" s="35" t="s">
        <v>46</v>
      </c>
      <c r="B17" s="11">
        <f>B18+B19+B20</f>
        <v>2482</v>
      </c>
      <c r="C17" s="23">
        <f>C18+C20+C19</f>
        <v>1614</v>
      </c>
      <c r="D17" s="23">
        <f>D19+D20+D18</f>
        <v>2652</v>
      </c>
      <c r="E17" s="11">
        <f>E18+E19+E20</f>
        <v>2644</v>
      </c>
      <c r="F17" s="11">
        <f>F18+F19+F20</f>
        <v>2643</v>
      </c>
      <c r="G17" s="23">
        <f>G18+G20+G19</f>
        <v>1835</v>
      </c>
      <c r="H17" s="59">
        <f t="shared" si="0"/>
        <v>69.42867953083616</v>
      </c>
      <c r="I17" s="30"/>
    </row>
    <row r="18" spans="1:9" ht="16.5" customHeight="1">
      <c r="A18" s="34" t="s">
        <v>71</v>
      </c>
      <c r="B18" s="20">
        <v>911</v>
      </c>
      <c r="C18" s="42">
        <v>639</v>
      </c>
      <c r="D18" s="20">
        <v>1071</v>
      </c>
      <c r="E18" s="7">
        <v>1070</v>
      </c>
      <c r="F18" s="20">
        <v>998</v>
      </c>
      <c r="G18" s="42">
        <v>692</v>
      </c>
      <c r="H18" s="59">
        <f t="shared" si="0"/>
        <v>69.33867735470942</v>
      </c>
      <c r="I18" s="30"/>
    </row>
    <row r="19" spans="1:9" ht="15">
      <c r="A19" s="34" t="s">
        <v>132</v>
      </c>
      <c r="B19" s="20">
        <v>48</v>
      </c>
      <c r="C19" s="7">
        <v>5</v>
      </c>
      <c r="D19" s="20">
        <v>16</v>
      </c>
      <c r="E19" s="42">
        <v>9</v>
      </c>
      <c r="F19" s="20">
        <v>70</v>
      </c>
      <c r="G19" s="7">
        <v>48</v>
      </c>
      <c r="H19" s="59">
        <f>G19/F19*100</f>
        <v>68.57142857142857</v>
      </c>
      <c r="I19" s="30"/>
    </row>
    <row r="20" spans="1:9" ht="15">
      <c r="A20" s="34" t="s">
        <v>57</v>
      </c>
      <c r="B20" s="20">
        <v>1523</v>
      </c>
      <c r="C20" s="42">
        <v>970</v>
      </c>
      <c r="D20" s="20">
        <v>1565</v>
      </c>
      <c r="E20" s="42">
        <v>1565</v>
      </c>
      <c r="F20" s="20">
        <v>1575</v>
      </c>
      <c r="G20" s="42">
        <v>1095</v>
      </c>
      <c r="H20" s="59">
        <f aca="true" t="shared" si="1" ref="H20:H26">G20/F20*100</f>
        <v>69.52380952380952</v>
      </c>
      <c r="I20" s="30"/>
    </row>
    <row r="21" spans="1:9" ht="19.5" customHeight="1">
      <c r="A21" s="35" t="s">
        <v>23</v>
      </c>
      <c r="B21" s="21">
        <f>B22+B23+B24+B25</f>
        <v>38667</v>
      </c>
      <c r="C21" s="21">
        <f>C22+C24+C25+C23</f>
        <v>17961</v>
      </c>
      <c r="D21" s="21">
        <f>D22+D23+D24+D25</f>
        <v>38261</v>
      </c>
      <c r="E21" s="21">
        <f>E22+E23+E24+E25</f>
        <v>37583</v>
      </c>
      <c r="F21" s="21">
        <f>F22+F23+F24+F25</f>
        <v>40039</v>
      </c>
      <c r="G21" s="21">
        <f>G22+G24+G25+G23</f>
        <v>7876</v>
      </c>
      <c r="H21" s="59">
        <f t="shared" si="1"/>
        <v>19.670820949574168</v>
      </c>
      <c r="I21" s="30"/>
    </row>
    <row r="22" spans="1:9" ht="30">
      <c r="A22" s="34" t="s">
        <v>67</v>
      </c>
      <c r="B22" s="20">
        <v>1044</v>
      </c>
      <c r="C22" s="42">
        <v>0</v>
      </c>
      <c r="D22" s="20">
        <v>1044</v>
      </c>
      <c r="E22" s="42">
        <v>1017</v>
      </c>
      <c r="F22" s="20">
        <v>1040</v>
      </c>
      <c r="G22" s="42">
        <v>305</v>
      </c>
      <c r="H22" s="59">
        <f t="shared" si="1"/>
        <v>29.326923076923077</v>
      </c>
      <c r="I22" s="30"/>
    </row>
    <row r="23" spans="1:9" ht="15">
      <c r="A23" s="34" t="s">
        <v>73</v>
      </c>
      <c r="B23" s="20">
        <v>125</v>
      </c>
      <c r="C23" s="42">
        <v>0</v>
      </c>
      <c r="D23" s="20">
        <v>5</v>
      </c>
      <c r="E23" s="42">
        <v>0</v>
      </c>
      <c r="F23" s="20">
        <v>178</v>
      </c>
      <c r="G23" s="42">
        <v>73</v>
      </c>
      <c r="H23" s="59">
        <f t="shared" si="1"/>
        <v>41.01123595505618</v>
      </c>
      <c r="I23" s="30"/>
    </row>
    <row r="24" spans="1:9" ht="15">
      <c r="A24" s="34" t="s">
        <v>66</v>
      </c>
      <c r="B24" s="20">
        <v>34607</v>
      </c>
      <c r="C24" s="7">
        <v>16313</v>
      </c>
      <c r="D24" s="20">
        <v>34252</v>
      </c>
      <c r="E24" s="42">
        <v>33606</v>
      </c>
      <c r="F24" s="20">
        <v>35861</v>
      </c>
      <c r="G24" s="7">
        <v>5563</v>
      </c>
      <c r="H24" s="59">
        <f t="shared" si="1"/>
        <v>15.512673935473076</v>
      </c>
      <c r="I24" s="30"/>
    </row>
    <row r="25" spans="1:9" ht="30">
      <c r="A25" s="34" t="s">
        <v>56</v>
      </c>
      <c r="B25" s="20">
        <v>2891</v>
      </c>
      <c r="C25" s="7">
        <v>1648</v>
      </c>
      <c r="D25" s="20">
        <v>2960</v>
      </c>
      <c r="E25" s="7">
        <v>2960</v>
      </c>
      <c r="F25" s="20">
        <v>2960</v>
      </c>
      <c r="G25" s="7">
        <v>1935</v>
      </c>
      <c r="H25" s="59">
        <f t="shared" si="1"/>
        <v>65.37162162162163</v>
      </c>
      <c r="I25" s="30"/>
    </row>
    <row r="26" spans="1:9" ht="28.5">
      <c r="A26" s="35" t="s">
        <v>24</v>
      </c>
      <c r="B26" s="21">
        <f aca="true" t="shared" si="2" ref="B26:G26">B27+B28+B29</f>
        <v>70311</v>
      </c>
      <c r="C26" s="21">
        <f t="shared" si="2"/>
        <v>22587</v>
      </c>
      <c r="D26" s="21">
        <f t="shared" si="2"/>
        <v>71888</v>
      </c>
      <c r="E26" s="21">
        <f t="shared" si="2"/>
        <v>63146</v>
      </c>
      <c r="F26" s="21">
        <f t="shared" si="2"/>
        <v>51296</v>
      </c>
      <c r="G26" s="21">
        <f t="shared" si="2"/>
        <v>23846</v>
      </c>
      <c r="H26" s="59">
        <f t="shared" si="1"/>
        <v>46.487055520898316</v>
      </c>
      <c r="I26" s="30"/>
    </row>
    <row r="27" spans="1:9" ht="15">
      <c r="A27" s="34" t="s">
        <v>25</v>
      </c>
      <c r="B27" s="20">
        <v>0</v>
      </c>
      <c r="C27" s="7">
        <v>0</v>
      </c>
      <c r="D27" s="20">
        <v>0</v>
      </c>
      <c r="E27" s="7">
        <v>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70311</v>
      </c>
      <c r="C29" s="7">
        <v>22587</v>
      </c>
      <c r="D29" s="20">
        <v>71888</v>
      </c>
      <c r="E29" s="7">
        <v>63146</v>
      </c>
      <c r="F29" s="20">
        <v>51296</v>
      </c>
      <c r="G29" s="7">
        <v>23846</v>
      </c>
      <c r="H29" s="59">
        <f aca="true" t="shared" si="3" ref="H29:H47">G29/F29*100</f>
        <v>46.487055520898316</v>
      </c>
      <c r="I29" s="30"/>
    </row>
    <row r="30" spans="1:9" ht="28.5">
      <c r="A30" s="35" t="s">
        <v>50</v>
      </c>
      <c r="B30" s="23">
        <f aca="true" t="shared" si="4" ref="B30:G30">B31</f>
        <v>127</v>
      </c>
      <c r="C30" s="23">
        <f t="shared" si="4"/>
        <v>0</v>
      </c>
      <c r="D30" s="23">
        <f t="shared" si="4"/>
        <v>127</v>
      </c>
      <c r="E30" s="11">
        <f t="shared" si="4"/>
        <v>67</v>
      </c>
      <c r="F30" s="23">
        <f t="shared" si="4"/>
        <v>161</v>
      </c>
      <c r="G30" s="23">
        <f t="shared" si="4"/>
        <v>161</v>
      </c>
      <c r="H30" s="59">
        <f t="shared" si="3"/>
        <v>100</v>
      </c>
      <c r="I30" s="30"/>
    </row>
    <row r="31" spans="1:9" ht="15">
      <c r="A31" s="49" t="s">
        <v>59</v>
      </c>
      <c r="B31" s="20">
        <v>127</v>
      </c>
      <c r="C31" s="7">
        <v>0</v>
      </c>
      <c r="D31" s="20">
        <v>127</v>
      </c>
      <c r="E31" s="7">
        <v>67</v>
      </c>
      <c r="F31" s="20">
        <v>161</v>
      </c>
      <c r="G31" s="7">
        <v>161</v>
      </c>
      <c r="H31" s="59">
        <f t="shared" si="3"/>
        <v>100</v>
      </c>
      <c r="I31" s="30"/>
    </row>
    <row r="32" spans="1:9" ht="14.25">
      <c r="A32" s="35" t="s">
        <v>47</v>
      </c>
      <c r="B32" s="21">
        <f aca="true" t="shared" si="5" ref="B32:G32">B33+B34+B35+B36+B37</f>
        <v>436295</v>
      </c>
      <c r="C32" s="21">
        <f t="shared" si="5"/>
        <v>357760</v>
      </c>
      <c r="D32" s="21">
        <f t="shared" si="5"/>
        <v>443107</v>
      </c>
      <c r="E32" s="21">
        <f t="shared" si="5"/>
        <v>439878</v>
      </c>
      <c r="F32" s="21">
        <f t="shared" si="5"/>
        <v>478047</v>
      </c>
      <c r="G32" s="21">
        <f t="shared" si="5"/>
        <v>369045</v>
      </c>
      <c r="H32" s="59">
        <f t="shared" si="3"/>
        <v>77.19847630044745</v>
      </c>
      <c r="I32" s="30"/>
    </row>
    <row r="33" spans="1:9" ht="15">
      <c r="A33" s="34" t="s">
        <v>28</v>
      </c>
      <c r="B33" s="20">
        <v>88586</v>
      </c>
      <c r="C33" s="7">
        <v>80913</v>
      </c>
      <c r="D33" s="20">
        <v>91853</v>
      </c>
      <c r="E33" s="7">
        <v>91476</v>
      </c>
      <c r="F33" s="20">
        <v>93380</v>
      </c>
      <c r="G33" s="7">
        <v>76519</v>
      </c>
      <c r="H33" s="59">
        <f t="shared" si="3"/>
        <v>81.94367102163204</v>
      </c>
      <c r="I33" s="30"/>
    </row>
    <row r="34" spans="1:9" ht="15">
      <c r="A34" s="34" t="s">
        <v>29</v>
      </c>
      <c r="B34" s="20">
        <v>296460</v>
      </c>
      <c r="C34" s="7">
        <v>242301</v>
      </c>
      <c r="D34" s="20">
        <v>299948</v>
      </c>
      <c r="E34" s="7">
        <v>297268</v>
      </c>
      <c r="F34" s="20">
        <v>326042</v>
      </c>
      <c r="G34" s="7">
        <v>254136</v>
      </c>
      <c r="H34" s="59">
        <f t="shared" si="3"/>
        <v>77.94578612571387</v>
      </c>
      <c r="I34" s="30"/>
    </row>
    <row r="35" spans="1:9" ht="15.75">
      <c r="A35" s="57" t="s">
        <v>82</v>
      </c>
      <c r="B35" s="20">
        <v>28236</v>
      </c>
      <c r="C35" s="7">
        <v>22244</v>
      </c>
      <c r="D35" s="20">
        <v>29851</v>
      </c>
      <c r="E35" s="7">
        <v>29851</v>
      </c>
      <c r="F35" s="20">
        <v>31763</v>
      </c>
      <c r="G35" s="7">
        <v>21517</v>
      </c>
      <c r="H35" s="59">
        <f t="shared" si="3"/>
        <v>67.74234171835154</v>
      </c>
      <c r="I35" s="30"/>
    </row>
    <row r="36" spans="1:9" ht="30">
      <c r="A36" s="34" t="s">
        <v>30</v>
      </c>
      <c r="B36" s="20">
        <v>6618</v>
      </c>
      <c r="C36" s="7">
        <v>2966</v>
      </c>
      <c r="D36" s="20">
        <v>4648</v>
      </c>
      <c r="E36" s="7">
        <v>4526</v>
      </c>
      <c r="F36" s="20">
        <v>9223</v>
      </c>
      <c r="G36" s="7">
        <v>6815</v>
      </c>
      <c r="H36" s="59">
        <f t="shared" si="3"/>
        <v>73.89135856012143</v>
      </c>
      <c r="I36" s="30"/>
    </row>
    <row r="37" spans="1:9" ht="30">
      <c r="A37" s="34" t="s">
        <v>31</v>
      </c>
      <c r="B37" s="20">
        <v>16395</v>
      </c>
      <c r="C37" s="7">
        <v>9336</v>
      </c>
      <c r="D37" s="20">
        <v>16807</v>
      </c>
      <c r="E37" s="7">
        <v>16757</v>
      </c>
      <c r="F37" s="20">
        <v>17639</v>
      </c>
      <c r="G37" s="7">
        <v>10058</v>
      </c>
      <c r="H37" s="59">
        <f t="shared" si="3"/>
        <v>57.02137309371279</v>
      </c>
      <c r="I37" s="30"/>
    </row>
    <row r="38" spans="1:9" ht="33" customHeight="1">
      <c r="A38" s="35" t="s">
        <v>48</v>
      </c>
      <c r="B38" s="21">
        <f aca="true" t="shared" si="6" ref="B38:G38">B39+B40+B41</f>
        <v>87126</v>
      </c>
      <c r="C38" s="21">
        <f t="shared" si="6"/>
        <v>59027</v>
      </c>
      <c r="D38" s="21">
        <f t="shared" si="6"/>
        <v>90686</v>
      </c>
      <c r="E38" s="21">
        <f t="shared" si="6"/>
        <v>86877</v>
      </c>
      <c r="F38" s="21">
        <f t="shared" si="6"/>
        <v>94056</v>
      </c>
      <c r="G38" s="21">
        <f t="shared" si="6"/>
        <v>63451</v>
      </c>
      <c r="H38" s="59">
        <f t="shared" si="3"/>
        <v>67.46087437271413</v>
      </c>
      <c r="I38" s="30"/>
    </row>
    <row r="39" spans="1:9" ht="15">
      <c r="A39" s="34" t="s">
        <v>32</v>
      </c>
      <c r="B39" s="20">
        <v>81357</v>
      </c>
      <c r="C39" s="7">
        <v>56282</v>
      </c>
      <c r="D39" s="20">
        <v>85554</v>
      </c>
      <c r="E39" s="7">
        <v>82213</v>
      </c>
      <c r="F39" s="20">
        <v>88129</v>
      </c>
      <c r="G39" s="7">
        <v>59928</v>
      </c>
      <c r="H39" s="59">
        <f t="shared" si="3"/>
        <v>68.0003177160753</v>
      </c>
      <c r="I39" s="30"/>
    </row>
    <row r="40" spans="1:9" ht="15">
      <c r="A40" s="34" t="s">
        <v>33</v>
      </c>
      <c r="B40" s="20">
        <v>2966</v>
      </c>
      <c r="C40" s="7">
        <v>1200</v>
      </c>
      <c r="D40" s="20">
        <v>2557</v>
      </c>
      <c r="E40" s="7">
        <v>2092</v>
      </c>
      <c r="F40" s="20">
        <v>3055</v>
      </c>
      <c r="G40" s="7">
        <v>2055</v>
      </c>
      <c r="H40" s="59">
        <f t="shared" si="3"/>
        <v>67.26677577741408</v>
      </c>
      <c r="I40" s="30"/>
    </row>
    <row r="41" spans="1:9" ht="30">
      <c r="A41" s="34" t="s">
        <v>52</v>
      </c>
      <c r="B41" s="20">
        <v>2803</v>
      </c>
      <c r="C41" s="42">
        <v>1545</v>
      </c>
      <c r="D41" s="20">
        <v>2575</v>
      </c>
      <c r="E41" s="42">
        <v>2572</v>
      </c>
      <c r="F41" s="20">
        <v>2872</v>
      </c>
      <c r="G41" s="42">
        <v>1468</v>
      </c>
      <c r="H41" s="59">
        <f t="shared" si="3"/>
        <v>51.11420612813371</v>
      </c>
      <c r="I41" s="30"/>
    </row>
    <row r="42" spans="1:9" ht="19.5" customHeight="1">
      <c r="A42" s="35" t="s">
        <v>63</v>
      </c>
      <c r="B42" s="21">
        <f aca="true" t="shared" si="7" ref="B42:G42">B43</f>
        <v>294</v>
      </c>
      <c r="C42" s="21">
        <f t="shared" si="7"/>
        <v>193</v>
      </c>
      <c r="D42" s="21">
        <f>D43</f>
        <v>294</v>
      </c>
      <c r="E42" s="21">
        <f>E43</f>
        <v>294</v>
      </c>
      <c r="F42" s="21">
        <f>F43</f>
        <v>303</v>
      </c>
      <c r="G42" s="21">
        <f t="shared" si="7"/>
        <v>148</v>
      </c>
      <c r="H42" s="59">
        <f t="shared" si="3"/>
        <v>48.84488448844885</v>
      </c>
      <c r="I42" s="30"/>
    </row>
    <row r="43" spans="1:9" ht="30.75" customHeight="1">
      <c r="A43" s="34" t="s">
        <v>64</v>
      </c>
      <c r="B43" s="20">
        <v>294</v>
      </c>
      <c r="C43" s="7">
        <v>193</v>
      </c>
      <c r="D43" s="20">
        <v>294</v>
      </c>
      <c r="E43" s="7">
        <v>294</v>
      </c>
      <c r="F43" s="20">
        <v>303</v>
      </c>
      <c r="G43" s="7">
        <v>148</v>
      </c>
      <c r="H43" s="59">
        <f t="shared" si="3"/>
        <v>48.84488448844885</v>
      </c>
      <c r="I43" s="30"/>
    </row>
    <row r="44" spans="1:9" ht="14.25">
      <c r="A44" s="35" t="s">
        <v>49</v>
      </c>
      <c r="B44" s="21">
        <f>B45+B46+B47</f>
        <v>36215</v>
      </c>
      <c r="C44" s="21">
        <f>C45+C46+C47</f>
        <v>17564</v>
      </c>
      <c r="D44" s="21">
        <f>D46+D45+D47</f>
        <v>35606</v>
      </c>
      <c r="E44" s="21">
        <f>E45+E46+E47</f>
        <v>27918</v>
      </c>
      <c r="F44" s="21">
        <f>F45+F46+F47</f>
        <v>39235</v>
      </c>
      <c r="G44" s="21">
        <f>G45+G46+G47</f>
        <v>18585</v>
      </c>
      <c r="H44" s="59">
        <f t="shared" si="3"/>
        <v>47.368421052631575</v>
      </c>
      <c r="I44" s="30"/>
    </row>
    <row r="45" spans="1:9" ht="15">
      <c r="A45" s="34" t="s">
        <v>45</v>
      </c>
      <c r="B45" s="45">
        <v>496</v>
      </c>
      <c r="C45" s="47">
        <v>393</v>
      </c>
      <c r="D45" s="45">
        <v>393</v>
      </c>
      <c r="E45" s="47">
        <v>393</v>
      </c>
      <c r="F45" s="45">
        <v>1776</v>
      </c>
      <c r="G45" s="47">
        <v>472</v>
      </c>
      <c r="H45" s="59">
        <f t="shared" si="3"/>
        <v>26.576576576576578</v>
      </c>
      <c r="I45" s="30"/>
    </row>
    <row r="46" spans="1:9" ht="15">
      <c r="A46" s="34" t="s">
        <v>34</v>
      </c>
      <c r="B46" s="20">
        <v>35719</v>
      </c>
      <c r="C46" s="7">
        <v>17171</v>
      </c>
      <c r="D46" s="20">
        <v>34106</v>
      </c>
      <c r="E46" s="7">
        <v>26418</v>
      </c>
      <c r="F46" s="20">
        <v>35997</v>
      </c>
      <c r="G46" s="7">
        <v>16651</v>
      </c>
      <c r="H46" s="59">
        <f t="shared" si="3"/>
        <v>46.25663249715254</v>
      </c>
      <c r="I46" s="30"/>
    </row>
    <row r="47" spans="1:9" ht="15">
      <c r="A47" s="36" t="s">
        <v>35</v>
      </c>
      <c r="B47" s="39">
        <v>0</v>
      </c>
      <c r="C47" s="37">
        <v>0</v>
      </c>
      <c r="D47" s="39">
        <v>1107</v>
      </c>
      <c r="E47" s="37">
        <v>1107</v>
      </c>
      <c r="F47" s="39">
        <v>1462</v>
      </c>
      <c r="G47" s="37">
        <v>1462</v>
      </c>
      <c r="H47" s="59">
        <f t="shared" si="3"/>
        <v>100</v>
      </c>
      <c r="I47" s="30"/>
    </row>
    <row r="48" spans="1:9" ht="28.5">
      <c r="A48" s="58" t="s">
        <v>62</v>
      </c>
      <c r="B48" s="25">
        <f aca="true" t="shared" si="8" ref="B48:G48">B49</f>
        <v>32355</v>
      </c>
      <c r="C48" s="25">
        <f t="shared" si="8"/>
        <v>22250</v>
      </c>
      <c r="D48" s="25">
        <f t="shared" si="8"/>
        <v>36852</v>
      </c>
      <c r="E48" s="25">
        <f t="shared" si="8"/>
        <v>36753</v>
      </c>
      <c r="F48" s="25">
        <f t="shared" si="8"/>
        <v>36875</v>
      </c>
      <c r="G48" s="25">
        <f t="shared" si="8"/>
        <v>25540</v>
      </c>
      <c r="H48" s="59">
        <f>G48/F48*100</f>
        <v>69.26101694915255</v>
      </c>
      <c r="I48" s="30"/>
    </row>
    <row r="49" spans="1:9" ht="15">
      <c r="A49" s="36" t="s">
        <v>53</v>
      </c>
      <c r="B49" s="39">
        <v>32355</v>
      </c>
      <c r="C49" s="37">
        <v>22250</v>
      </c>
      <c r="D49" s="39">
        <v>36852</v>
      </c>
      <c r="E49" s="37">
        <v>36753</v>
      </c>
      <c r="F49" s="39">
        <v>36875</v>
      </c>
      <c r="G49" s="37">
        <v>25540</v>
      </c>
      <c r="H49" s="59">
        <f>G49/F49*100</f>
        <v>69.26101694915255</v>
      </c>
      <c r="I49" s="30"/>
    </row>
    <row r="50" spans="1:9" ht="29.25" thickBot="1">
      <c r="A50" s="75" t="s">
        <v>75</v>
      </c>
      <c r="B50" s="8">
        <v>56</v>
      </c>
      <c r="C50" s="8">
        <v>56</v>
      </c>
      <c r="D50" s="8">
        <v>56</v>
      </c>
      <c r="E50" s="8">
        <v>56</v>
      </c>
      <c r="F50" s="8">
        <v>100</v>
      </c>
      <c r="G50" s="8">
        <v>100</v>
      </c>
      <c r="H50" s="74">
        <f>G50/F50*100</f>
        <v>100</v>
      </c>
      <c r="I50" s="30"/>
    </row>
    <row r="51" spans="1:9" ht="15.75" thickBot="1" thickTop="1">
      <c r="A51" s="38" t="s">
        <v>38</v>
      </c>
      <c r="B51" s="73">
        <f>B7+B16+B17+B21+B26+B30+B32+B38+B42+B44+B48+B50</f>
        <v>801033</v>
      </c>
      <c r="C51" s="40">
        <f>C48+C44+C42+C38+C32+C30+C26+C21+C17+C16+C7+C50</f>
        <v>562295</v>
      </c>
      <c r="D51" s="94">
        <f>D7+D16+D17+D21+D26+D30+D32+D38+D42+D44+D48+D50</f>
        <v>830931</v>
      </c>
      <c r="E51" s="94">
        <f>E7+E16+E17+E21+E26+E30+E32+E38+E42+E44+E48+E50</f>
        <v>802448</v>
      </c>
      <c r="F51" s="73">
        <f>F7+F16+F17+F21+F26+F30+F32+F38+F42+F44+F48+F50</f>
        <v>837687</v>
      </c>
      <c r="G51" s="40">
        <f>G48+G44+G42+G38+G32+G30+G26+G21+G17+G16+G7+G50</f>
        <v>571973</v>
      </c>
      <c r="H51" s="59">
        <f>G51/F51*100</f>
        <v>68.28003777067092</v>
      </c>
      <c r="I51" s="30"/>
    </row>
    <row r="52" spans="2:9" ht="0.75" customHeight="1" thickBot="1" thickTop="1">
      <c r="B52" s="30"/>
      <c r="C52" s="30"/>
      <c r="D52" s="40">
        <f>D49+D45+D43+D39+D33+D31+D27+D22+D18+D17+D7+D51</f>
        <v>1160226</v>
      </c>
      <c r="E52" s="40">
        <f>E49+E45+E43+E39+E33+E31+E27+E22+E18+E17+E7+E51</f>
        <v>1123660</v>
      </c>
      <c r="F52" s="30"/>
      <c r="G52" s="30"/>
      <c r="H52" s="30"/>
      <c r="I52" s="30"/>
    </row>
    <row r="53" spans="1:9" ht="16.5" thickTop="1">
      <c r="A53" s="41" t="s">
        <v>40</v>
      </c>
      <c r="B53" s="41"/>
      <c r="C53" s="41"/>
      <c r="D53" s="41"/>
      <c r="E53" s="41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41" t="s">
        <v>42</v>
      </c>
      <c r="G54" s="41"/>
      <c r="H54" s="30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2:H43"/>
  <sheetViews>
    <sheetView view="pageBreakPreview" zoomScaleSheetLayoutView="100" zoomScalePageLayoutView="0" workbookViewId="0" topLeftCell="A10">
      <selection activeCell="G23" sqref="G23"/>
    </sheetView>
  </sheetViews>
  <sheetFormatPr defaultColWidth="9.00390625" defaultRowHeight="12.75"/>
  <cols>
    <col min="1" max="1" width="25.125" style="1" customWidth="1"/>
    <col min="2" max="2" width="10.625" style="1" customWidth="1"/>
    <col min="3" max="3" width="10.00390625" style="1" customWidth="1"/>
    <col min="4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102" t="s">
        <v>16</v>
      </c>
      <c r="B2" s="102"/>
      <c r="C2" s="102"/>
      <c r="D2" s="102"/>
      <c r="E2" s="102"/>
      <c r="F2" s="102"/>
      <c r="G2" s="102"/>
      <c r="H2" s="102"/>
    </row>
    <row r="3" spans="1:8" ht="18.75">
      <c r="A3" s="102" t="s">
        <v>17</v>
      </c>
      <c r="B3" s="102"/>
      <c r="C3" s="102"/>
      <c r="D3" s="102"/>
      <c r="E3" s="102"/>
      <c r="F3" s="102"/>
      <c r="G3" s="102"/>
      <c r="H3" s="102"/>
    </row>
    <row r="4" spans="1:8" ht="19.5" thickBot="1">
      <c r="A4" s="102" t="s">
        <v>196</v>
      </c>
      <c r="B4" s="102"/>
      <c r="C4" s="102"/>
      <c r="D4" s="102"/>
      <c r="E4" s="102"/>
      <c r="F4" s="102"/>
      <c r="G4" s="102"/>
      <c r="H4" s="102"/>
    </row>
    <row r="5" ht="13.5" hidden="1" thickBot="1"/>
    <row r="6" spans="1:8" ht="65.25" customHeight="1" thickBot="1" thickTop="1">
      <c r="A6" s="5"/>
      <c r="B6" s="55" t="s">
        <v>133</v>
      </c>
      <c r="C6" s="56" t="s">
        <v>197</v>
      </c>
      <c r="D6" s="43" t="s">
        <v>155</v>
      </c>
      <c r="E6" s="44" t="s">
        <v>156</v>
      </c>
      <c r="F6" s="50" t="s">
        <v>198</v>
      </c>
      <c r="G6" s="52" t="s">
        <v>199</v>
      </c>
      <c r="H6" s="9" t="s">
        <v>0</v>
      </c>
    </row>
    <row r="7" spans="1:8" ht="16.5" thickTop="1">
      <c r="A7" s="12" t="s">
        <v>1</v>
      </c>
      <c r="B7" s="18">
        <f aca="true" t="shared" si="0" ref="B7:G7">B8+B9+B10+B11+B12+B13</f>
        <v>205632</v>
      </c>
      <c r="C7" s="18">
        <f t="shared" si="0"/>
        <v>139813</v>
      </c>
      <c r="D7" s="18">
        <f t="shared" si="0"/>
        <v>205632</v>
      </c>
      <c r="E7" s="18">
        <f t="shared" si="0"/>
        <v>207846</v>
      </c>
      <c r="F7" s="18">
        <f t="shared" si="0"/>
        <v>206914</v>
      </c>
      <c r="G7" s="18">
        <f t="shared" si="0"/>
        <v>149268</v>
      </c>
      <c r="H7" s="78">
        <f>G7/F7*100</f>
        <v>72.14011618353518</v>
      </c>
    </row>
    <row r="8" spans="1:8" ht="31.5">
      <c r="A8" s="13" t="s">
        <v>2</v>
      </c>
      <c r="B8" s="53">
        <v>156284</v>
      </c>
      <c r="C8" s="54">
        <v>106090</v>
      </c>
      <c r="D8" s="53">
        <v>154416</v>
      </c>
      <c r="E8" s="54">
        <v>154417</v>
      </c>
      <c r="F8" s="53">
        <v>153415</v>
      </c>
      <c r="G8" s="54">
        <v>112059</v>
      </c>
      <c r="H8" s="22">
        <f aca="true" t="shared" si="1" ref="H8:H13">ROUND(G8/F8*100,1)</f>
        <v>73</v>
      </c>
    </row>
    <row r="9" spans="1:8" ht="15.75">
      <c r="A9" s="13" t="s">
        <v>65</v>
      </c>
      <c r="B9" s="53">
        <v>22400</v>
      </c>
      <c r="C9" s="54">
        <v>16486</v>
      </c>
      <c r="D9" s="53">
        <v>22400</v>
      </c>
      <c r="E9" s="54">
        <v>22312</v>
      </c>
      <c r="F9" s="53">
        <v>25600</v>
      </c>
      <c r="G9" s="54">
        <v>19350</v>
      </c>
      <c r="H9" s="22">
        <f t="shared" si="1"/>
        <v>75.6</v>
      </c>
    </row>
    <row r="10" spans="1:8" ht="31.5">
      <c r="A10" s="13" t="s">
        <v>3</v>
      </c>
      <c r="B10" s="53">
        <v>6385</v>
      </c>
      <c r="C10" s="54">
        <v>5689</v>
      </c>
      <c r="D10" s="53">
        <v>8115</v>
      </c>
      <c r="E10" s="54">
        <v>8671</v>
      </c>
      <c r="F10" s="53">
        <v>5894</v>
      </c>
      <c r="G10" s="54">
        <v>7173</v>
      </c>
      <c r="H10" s="22">
        <f t="shared" si="1"/>
        <v>121.7</v>
      </c>
    </row>
    <row r="11" spans="1:8" ht="31.5">
      <c r="A11" s="13" t="s">
        <v>4</v>
      </c>
      <c r="B11" s="53">
        <v>3670</v>
      </c>
      <c r="C11" s="54">
        <v>122</v>
      </c>
      <c r="D11" s="53">
        <v>3461</v>
      </c>
      <c r="E11" s="54">
        <v>3590</v>
      </c>
      <c r="F11" s="53">
        <v>3852</v>
      </c>
      <c r="G11" s="54">
        <v>109</v>
      </c>
      <c r="H11" s="22">
        <f t="shared" si="1"/>
        <v>2.8</v>
      </c>
    </row>
    <row r="12" spans="1:8" ht="15.75">
      <c r="A12" s="13" t="s">
        <v>5</v>
      </c>
      <c r="B12" s="53">
        <v>15893</v>
      </c>
      <c r="C12" s="54">
        <v>10351</v>
      </c>
      <c r="D12" s="53">
        <v>15977</v>
      </c>
      <c r="E12" s="54">
        <v>17307</v>
      </c>
      <c r="F12" s="53">
        <v>17153</v>
      </c>
      <c r="G12" s="54">
        <v>9560</v>
      </c>
      <c r="H12" s="22">
        <f t="shared" si="1"/>
        <v>55.7</v>
      </c>
    </row>
    <row r="13" spans="1:8" ht="15.75">
      <c r="A13" s="13" t="s">
        <v>6</v>
      </c>
      <c r="B13" s="53">
        <v>1000</v>
      </c>
      <c r="C13" s="54">
        <v>1075</v>
      </c>
      <c r="D13" s="53">
        <v>1263</v>
      </c>
      <c r="E13" s="54">
        <v>1549</v>
      </c>
      <c r="F13" s="53">
        <v>1000</v>
      </c>
      <c r="G13" s="54">
        <v>1017</v>
      </c>
      <c r="H13" s="22">
        <f t="shared" si="1"/>
        <v>101.7</v>
      </c>
    </row>
    <row r="14" spans="1:8" ht="31.5">
      <c r="A14" s="14" t="s">
        <v>9</v>
      </c>
      <c r="B14" s="21">
        <f aca="true" t="shared" si="2" ref="B14:G14">B15+B16+B17+B18+B19+B20</f>
        <v>15361</v>
      </c>
      <c r="C14" s="21">
        <f t="shared" si="2"/>
        <v>15613</v>
      </c>
      <c r="D14" s="21">
        <f t="shared" si="2"/>
        <v>13479</v>
      </c>
      <c r="E14" s="21">
        <f t="shared" si="2"/>
        <v>15970</v>
      </c>
      <c r="F14" s="21">
        <f t="shared" si="2"/>
        <v>11411</v>
      </c>
      <c r="G14" s="21">
        <f t="shared" si="2"/>
        <v>13953</v>
      </c>
      <c r="H14" s="22">
        <f aca="true" t="shared" si="3" ref="H14:H22">ROUND(G14/F14*100,1)</f>
        <v>122.3</v>
      </c>
    </row>
    <row r="15" spans="1:8" ht="47.25" customHeight="1">
      <c r="A15" s="15" t="s">
        <v>10</v>
      </c>
      <c r="B15" s="20">
        <v>3050</v>
      </c>
      <c r="C15" s="7">
        <v>2244</v>
      </c>
      <c r="D15" s="20">
        <v>3050</v>
      </c>
      <c r="E15" s="7">
        <v>3180</v>
      </c>
      <c r="F15" s="20">
        <v>3096</v>
      </c>
      <c r="G15" s="7">
        <v>3326</v>
      </c>
      <c r="H15" s="22">
        <f t="shared" si="3"/>
        <v>107.4</v>
      </c>
    </row>
    <row r="16" spans="1:8" ht="48" customHeight="1">
      <c r="A16" s="13" t="s">
        <v>11</v>
      </c>
      <c r="B16" s="53">
        <v>34</v>
      </c>
      <c r="C16" s="54">
        <v>60</v>
      </c>
      <c r="D16" s="53">
        <v>34</v>
      </c>
      <c r="E16" s="54">
        <v>63</v>
      </c>
      <c r="F16" s="53">
        <v>61</v>
      </c>
      <c r="G16" s="54">
        <v>302</v>
      </c>
      <c r="H16" s="22">
        <f t="shared" si="3"/>
        <v>495.1</v>
      </c>
    </row>
    <row r="17" spans="1:8" ht="47.25">
      <c r="A17" s="13" t="s">
        <v>44</v>
      </c>
      <c r="B17" s="53">
        <v>264</v>
      </c>
      <c r="C17" s="54">
        <v>992</v>
      </c>
      <c r="D17" s="53">
        <v>264</v>
      </c>
      <c r="E17" s="54">
        <v>1094</v>
      </c>
      <c r="F17" s="53">
        <v>264</v>
      </c>
      <c r="G17" s="54">
        <v>2382</v>
      </c>
      <c r="H17" s="22">
        <f t="shared" si="3"/>
        <v>902.3</v>
      </c>
    </row>
    <row r="18" spans="1:8" ht="15.75">
      <c r="A18" s="13" t="s">
        <v>12</v>
      </c>
      <c r="B18" s="53">
        <v>52</v>
      </c>
      <c r="C18" s="54">
        <v>285</v>
      </c>
      <c r="D18" s="53">
        <v>52</v>
      </c>
      <c r="E18" s="54">
        <v>370</v>
      </c>
      <c r="F18" s="53">
        <v>328</v>
      </c>
      <c r="G18" s="54">
        <v>202</v>
      </c>
      <c r="H18" s="22">
        <f t="shared" si="3"/>
        <v>61.6</v>
      </c>
    </row>
    <row r="19" spans="1:8" ht="63">
      <c r="A19" s="13" t="s">
        <v>60</v>
      </c>
      <c r="B19" s="53">
        <v>7880</v>
      </c>
      <c r="C19" s="54">
        <v>7903</v>
      </c>
      <c r="D19" s="53">
        <v>5731</v>
      </c>
      <c r="E19" s="54">
        <v>6862</v>
      </c>
      <c r="F19" s="53">
        <v>3298</v>
      </c>
      <c r="G19" s="54">
        <v>3344</v>
      </c>
      <c r="H19" s="22">
        <f t="shared" si="3"/>
        <v>101.4</v>
      </c>
    </row>
    <row r="20" spans="1:8" ht="31.5">
      <c r="A20" s="13" t="s">
        <v>13</v>
      </c>
      <c r="B20" s="20">
        <v>4081</v>
      </c>
      <c r="C20" s="7">
        <v>4129</v>
      </c>
      <c r="D20" s="20">
        <v>4348</v>
      </c>
      <c r="E20" s="7">
        <v>4401</v>
      </c>
      <c r="F20" s="20">
        <v>4364</v>
      </c>
      <c r="G20" s="7">
        <v>4397</v>
      </c>
      <c r="H20" s="22">
        <f t="shared" si="3"/>
        <v>100.8</v>
      </c>
    </row>
    <row r="21" spans="1:8" ht="31.5">
      <c r="A21" s="14" t="s">
        <v>14</v>
      </c>
      <c r="B21" s="28">
        <f>B7+B14</f>
        <v>220993</v>
      </c>
      <c r="C21" s="28">
        <f>C14+C7</f>
        <v>155426</v>
      </c>
      <c r="D21" s="28">
        <f>D7+D14</f>
        <v>219111</v>
      </c>
      <c r="E21" s="28">
        <f>E7+E14</f>
        <v>223816</v>
      </c>
      <c r="F21" s="28">
        <f>F7+F14</f>
        <v>218325</v>
      </c>
      <c r="G21" s="28">
        <f>G14+G7</f>
        <v>163221</v>
      </c>
      <c r="H21" s="22">
        <f t="shared" si="3"/>
        <v>74.8</v>
      </c>
    </row>
    <row r="22" spans="1:8" ht="31.5">
      <c r="A22" s="16" t="s">
        <v>54</v>
      </c>
      <c r="B22" s="25">
        <v>585038</v>
      </c>
      <c r="C22" s="48">
        <v>506153</v>
      </c>
      <c r="D22" s="25">
        <v>591634</v>
      </c>
      <c r="E22" s="48">
        <v>591729</v>
      </c>
      <c r="F22" s="25">
        <v>606009</v>
      </c>
      <c r="G22" s="48">
        <v>487794</v>
      </c>
      <c r="H22" s="29">
        <f t="shared" si="3"/>
        <v>80.5</v>
      </c>
    </row>
    <row r="23" spans="1:8" ht="31.5">
      <c r="A23" s="16" t="s">
        <v>72</v>
      </c>
      <c r="B23" s="25">
        <v>0</v>
      </c>
      <c r="C23" s="48">
        <v>0</v>
      </c>
      <c r="D23" s="25">
        <v>7066</v>
      </c>
      <c r="E23" s="60">
        <v>7089</v>
      </c>
      <c r="F23" s="25">
        <v>0</v>
      </c>
      <c r="G23" s="48">
        <v>0</v>
      </c>
      <c r="H23" s="29">
        <v>0</v>
      </c>
    </row>
    <row r="24" spans="1:8" ht="48" thickBot="1">
      <c r="A24" s="14" t="s">
        <v>70</v>
      </c>
      <c r="B24" s="76">
        <v>0</v>
      </c>
      <c r="C24" s="8">
        <v>-9474</v>
      </c>
      <c r="D24" s="23">
        <v>-10594</v>
      </c>
      <c r="E24" s="8">
        <v>-10594</v>
      </c>
      <c r="F24" s="76">
        <v>0</v>
      </c>
      <c r="G24" s="8">
        <v>-8068</v>
      </c>
      <c r="H24" s="29">
        <v>0</v>
      </c>
    </row>
    <row r="25" spans="1:8" ht="28.5" customHeight="1" thickBot="1" thickTop="1">
      <c r="A25" s="6" t="s">
        <v>15</v>
      </c>
      <c r="B25" s="77">
        <f>B21+B22-B24</f>
        <v>806031</v>
      </c>
      <c r="C25" s="26">
        <f>C21+C22+C24</f>
        <v>652105</v>
      </c>
      <c r="D25" s="26">
        <f>D21+D22+D24+D23</f>
        <v>807217</v>
      </c>
      <c r="E25" s="26">
        <f>E21+E22+E24+E23</f>
        <v>812040</v>
      </c>
      <c r="F25" s="77">
        <f>F21+F22-F24</f>
        <v>824334</v>
      </c>
      <c r="G25" s="26">
        <f>G21+G22+G24</f>
        <v>642947</v>
      </c>
      <c r="H25" s="17">
        <f>ROUND(G25/F25*100,1)</f>
        <v>78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1" t="s">
        <v>40</v>
      </c>
      <c r="B27" s="41"/>
      <c r="C27" s="41"/>
      <c r="D27" s="41"/>
      <c r="E27" s="41"/>
      <c r="F27" s="41"/>
      <c r="G27" s="41"/>
      <c r="H27" s="4"/>
    </row>
    <row r="28" spans="1:8" ht="15.75">
      <c r="A28" s="41" t="s">
        <v>41</v>
      </c>
      <c r="B28" s="41"/>
      <c r="C28" s="41"/>
      <c r="D28" s="41"/>
      <c r="E28" s="41"/>
      <c r="F28" s="104" t="s">
        <v>42</v>
      </c>
      <c r="G28" s="104"/>
      <c r="H28" s="10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4">
    <mergeCell ref="A2:H2"/>
    <mergeCell ref="A3:H3"/>
    <mergeCell ref="A4:H4"/>
    <mergeCell ref="F28:H28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I88"/>
  <sheetViews>
    <sheetView tabSelected="1" zoomScalePageLayoutView="0" workbookViewId="0" topLeftCell="A24">
      <selection activeCell="J55" sqref="J55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6" width="12.875" style="4" customWidth="1"/>
    <col min="7" max="16384" width="9.125" style="4" customWidth="1"/>
  </cols>
  <sheetData>
    <row r="1" ht="5.25" customHeight="1" hidden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" customHeight="1" thickBot="1">
      <c r="A4" s="103" t="s">
        <v>196</v>
      </c>
      <c r="B4" s="103"/>
      <c r="C4" s="103"/>
      <c r="D4" s="103"/>
      <c r="E4" s="103"/>
      <c r="F4" s="103"/>
      <c r="G4" s="103"/>
      <c r="H4" s="103"/>
    </row>
    <row r="5" ht="2.25" customHeight="1" hidden="1" thickBot="1"/>
    <row r="6" spans="1:9" ht="65.25" thickBot="1" thickTop="1">
      <c r="A6" s="31"/>
      <c r="B6" s="50" t="s">
        <v>134</v>
      </c>
      <c r="C6" s="51" t="s">
        <v>135</v>
      </c>
      <c r="D6" s="10" t="s">
        <v>155</v>
      </c>
      <c r="E6" s="27" t="s">
        <v>156</v>
      </c>
      <c r="F6" s="50" t="s">
        <v>200</v>
      </c>
      <c r="G6" s="52" t="s">
        <v>201</v>
      </c>
      <c r="H6" s="9" t="s">
        <v>0</v>
      </c>
      <c r="I6" s="30"/>
    </row>
    <row r="7" spans="1:9" ht="29.25" thickTop="1">
      <c r="A7" s="32" t="s">
        <v>18</v>
      </c>
      <c r="B7" s="46">
        <f>B8+B9+B10+B11+B12+B13+B14+B15</f>
        <v>98780</v>
      </c>
      <c r="C7" s="46">
        <f>C8+C9+C10+C12+C15+C13+C11+C14</f>
        <v>71072</v>
      </c>
      <c r="D7" s="46">
        <f>D8+D9+D10+D11+D12+D14+D15+D13</f>
        <v>109455</v>
      </c>
      <c r="E7" s="46">
        <f>E8+E9+E10+E11+E12+E14+E15+E13</f>
        <v>105285</v>
      </c>
      <c r="F7" s="46">
        <f>F8+F9+F10+F11+F12+F13+F14+F15</f>
        <v>95792</v>
      </c>
      <c r="G7" s="46">
        <f>G8+G9+G10+G12+G15+G13+G11+G14</f>
        <v>69451</v>
      </c>
      <c r="H7" s="59">
        <f aca="true" t="shared" si="0" ref="H7:H14">G7/F7*100</f>
        <v>72.5018790713212</v>
      </c>
      <c r="I7" s="30"/>
    </row>
    <row r="8" spans="1:9" ht="15">
      <c r="A8" s="33" t="s">
        <v>39</v>
      </c>
      <c r="B8" s="20">
        <v>15904</v>
      </c>
      <c r="C8" s="7">
        <v>11940</v>
      </c>
      <c r="D8" s="20">
        <v>19258</v>
      </c>
      <c r="E8" s="7">
        <v>19136</v>
      </c>
      <c r="F8" s="20">
        <v>13709</v>
      </c>
      <c r="G8" s="7">
        <v>10770</v>
      </c>
      <c r="H8" s="59">
        <f t="shared" si="0"/>
        <v>78.56152892260559</v>
      </c>
      <c r="I8" s="30"/>
    </row>
    <row r="9" spans="1:9" ht="15">
      <c r="A9" s="34" t="s">
        <v>19</v>
      </c>
      <c r="B9" s="20">
        <v>11001</v>
      </c>
      <c r="C9" s="7">
        <v>8595</v>
      </c>
      <c r="D9" s="20">
        <v>12463</v>
      </c>
      <c r="E9" s="7">
        <v>12374</v>
      </c>
      <c r="F9" s="20">
        <v>11326</v>
      </c>
      <c r="G9" s="7">
        <v>8889</v>
      </c>
      <c r="H9" s="59">
        <f t="shared" si="0"/>
        <v>78.4831361469186</v>
      </c>
      <c r="I9" s="30"/>
    </row>
    <row r="10" spans="1:9" ht="15">
      <c r="A10" s="34" t="s">
        <v>20</v>
      </c>
      <c r="B10" s="20">
        <v>37126</v>
      </c>
      <c r="C10" s="7">
        <v>28086</v>
      </c>
      <c r="D10" s="20">
        <v>43450</v>
      </c>
      <c r="E10" s="7">
        <v>40180</v>
      </c>
      <c r="F10" s="20">
        <v>39108</v>
      </c>
      <c r="G10" s="7">
        <v>29556</v>
      </c>
      <c r="H10" s="59">
        <f t="shared" si="0"/>
        <v>75.57532985578398</v>
      </c>
      <c r="I10" s="30"/>
    </row>
    <row r="11" spans="1:9" ht="15">
      <c r="A11" s="34" t="s">
        <v>51</v>
      </c>
      <c r="B11" s="20">
        <v>11</v>
      </c>
      <c r="C11" s="7">
        <v>11</v>
      </c>
      <c r="D11" s="20">
        <v>59</v>
      </c>
      <c r="E11" s="7">
        <v>59</v>
      </c>
      <c r="F11" s="20">
        <v>36</v>
      </c>
      <c r="G11" s="7">
        <v>10</v>
      </c>
      <c r="H11" s="59">
        <f t="shared" si="0"/>
        <v>27.77777777777778</v>
      </c>
      <c r="I11" s="30"/>
    </row>
    <row r="12" spans="1:9" ht="30">
      <c r="A12" s="34" t="s">
        <v>43</v>
      </c>
      <c r="B12" s="20">
        <v>7153</v>
      </c>
      <c r="C12" s="7">
        <v>5777</v>
      </c>
      <c r="D12" s="20">
        <v>8562</v>
      </c>
      <c r="E12" s="7">
        <v>8059</v>
      </c>
      <c r="F12" s="20">
        <v>7463</v>
      </c>
      <c r="G12" s="7">
        <v>6393</v>
      </c>
      <c r="H12" s="59">
        <f t="shared" si="0"/>
        <v>85.66260217070884</v>
      </c>
      <c r="I12" s="30"/>
    </row>
    <row r="13" spans="1:9" ht="15">
      <c r="A13" s="34" t="s">
        <v>77</v>
      </c>
      <c r="B13" s="20">
        <v>425</v>
      </c>
      <c r="C13" s="7">
        <v>0</v>
      </c>
      <c r="D13" s="20">
        <v>0</v>
      </c>
      <c r="E13" s="7">
        <v>0</v>
      </c>
      <c r="F13" s="20">
        <v>24</v>
      </c>
      <c r="G13" s="7">
        <v>0</v>
      </c>
      <c r="H13" s="59">
        <f t="shared" si="0"/>
        <v>0</v>
      </c>
      <c r="I13" s="30"/>
    </row>
    <row r="14" spans="1:9" ht="30">
      <c r="A14" s="34" t="s">
        <v>68</v>
      </c>
      <c r="B14" s="20">
        <v>984</v>
      </c>
      <c r="C14" s="7">
        <v>984</v>
      </c>
      <c r="D14" s="20">
        <v>984</v>
      </c>
      <c r="E14" s="7">
        <v>984</v>
      </c>
      <c r="F14" s="20">
        <v>0</v>
      </c>
      <c r="G14" s="7">
        <v>0</v>
      </c>
      <c r="H14" s="59">
        <v>0</v>
      </c>
      <c r="I14" s="30"/>
    </row>
    <row r="15" spans="1:9" ht="30">
      <c r="A15" s="34" t="s">
        <v>21</v>
      </c>
      <c r="B15" s="20">
        <v>26176</v>
      </c>
      <c r="C15" s="7">
        <v>15679</v>
      </c>
      <c r="D15" s="20">
        <v>24679</v>
      </c>
      <c r="E15" s="7">
        <v>24493</v>
      </c>
      <c r="F15" s="20">
        <v>24126</v>
      </c>
      <c r="G15" s="7">
        <v>13833</v>
      </c>
      <c r="H15" s="59">
        <f>G15/F15*100</f>
        <v>57.336483461825416</v>
      </c>
      <c r="I15" s="30"/>
    </row>
    <row r="16" spans="1:9" ht="14.25">
      <c r="A16" s="35" t="s">
        <v>22</v>
      </c>
      <c r="B16" s="23">
        <v>1842</v>
      </c>
      <c r="C16" s="8">
        <v>1380</v>
      </c>
      <c r="D16" s="23">
        <v>1947</v>
      </c>
      <c r="E16" s="8">
        <v>1947</v>
      </c>
      <c r="F16" s="23">
        <v>1999</v>
      </c>
      <c r="G16" s="8">
        <v>1419</v>
      </c>
      <c r="H16" s="59">
        <f>G16/F16*100</f>
        <v>70.9854927463732</v>
      </c>
      <c r="I16" s="30"/>
    </row>
    <row r="17" spans="1:9" ht="46.5" customHeight="1">
      <c r="A17" s="35" t="s">
        <v>46</v>
      </c>
      <c r="B17" s="11">
        <f>B18+B19+B20</f>
        <v>2482</v>
      </c>
      <c r="C17" s="23">
        <f>C18+C19+C20</f>
        <v>1714</v>
      </c>
      <c r="D17" s="23">
        <f>D19+D20+D18</f>
        <v>2652</v>
      </c>
      <c r="E17" s="11">
        <f>E18+E19+E20</f>
        <v>2644</v>
      </c>
      <c r="F17" s="11">
        <f>F18+F19+F20</f>
        <v>2765</v>
      </c>
      <c r="G17" s="23">
        <f>G18+G19+G20</f>
        <v>2194</v>
      </c>
      <c r="H17" s="59">
        <f>G17/F17*100</f>
        <v>79.34900542495478</v>
      </c>
      <c r="I17" s="30"/>
    </row>
    <row r="18" spans="1:9" ht="15">
      <c r="A18" s="34" t="s">
        <v>109</v>
      </c>
      <c r="B18" s="20">
        <v>48</v>
      </c>
      <c r="C18" s="7">
        <v>5</v>
      </c>
      <c r="D18" s="20">
        <v>16</v>
      </c>
      <c r="E18" s="7">
        <v>9</v>
      </c>
      <c r="F18" s="20">
        <v>192</v>
      </c>
      <c r="G18" s="7">
        <v>170</v>
      </c>
      <c r="H18" s="59">
        <f>G18/F18*100</f>
        <v>88.54166666666666</v>
      </c>
      <c r="I18" s="30"/>
    </row>
    <row r="19" spans="1:9" ht="15">
      <c r="A19" s="34" t="s">
        <v>71</v>
      </c>
      <c r="B19" s="20">
        <v>911</v>
      </c>
      <c r="C19" s="42">
        <v>702</v>
      </c>
      <c r="D19" s="20">
        <v>1071</v>
      </c>
      <c r="E19" s="42">
        <v>1070</v>
      </c>
      <c r="F19" s="20">
        <v>998</v>
      </c>
      <c r="G19" s="42">
        <v>795</v>
      </c>
      <c r="H19" s="59">
        <f>G19/F19*100</f>
        <v>79.65931863727455</v>
      </c>
      <c r="I19" s="30"/>
    </row>
    <row r="20" spans="1:9" ht="15">
      <c r="A20" s="34" t="s">
        <v>57</v>
      </c>
      <c r="B20" s="20">
        <v>1523</v>
      </c>
      <c r="C20" s="42">
        <v>1007</v>
      </c>
      <c r="D20" s="20">
        <v>1565</v>
      </c>
      <c r="E20" s="42">
        <v>1565</v>
      </c>
      <c r="F20" s="20">
        <v>1575</v>
      </c>
      <c r="G20" s="42">
        <v>1229</v>
      </c>
      <c r="H20" s="59">
        <f aca="true" t="shared" si="1" ref="H20:H26">G20/F20*100</f>
        <v>78.03174603174602</v>
      </c>
      <c r="I20" s="30"/>
    </row>
    <row r="21" spans="1:9" ht="19.5" customHeight="1">
      <c r="A21" s="35" t="s">
        <v>23</v>
      </c>
      <c r="B21" s="21">
        <f>B22+B23+B24+B25</f>
        <v>38452</v>
      </c>
      <c r="C21" s="21">
        <f>C22+C24+C25+C23</f>
        <v>21106</v>
      </c>
      <c r="D21" s="21">
        <f>D22+D23+D24+D25</f>
        <v>38261</v>
      </c>
      <c r="E21" s="21">
        <f>E22+E23+E24+E25</f>
        <v>37583</v>
      </c>
      <c r="F21" s="21">
        <f>F22+F23+F24+F25</f>
        <v>40950</v>
      </c>
      <c r="G21" s="21">
        <f>G22+G24+G25+G23</f>
        <v>23272</v>
      </c>
      <c r="H21" s="59">
        <f t="shared" si="1"/>
        <v>56.830280830280834</v>
      </c>
      <c r="I21" s="30"/>
    </row>
    <row r="22" spans="1:9" ht="30">
      <c r="A22" s="34" t="s">
        <v>67</v>
      </c>
      <c r="B22" s="20">
        <v>1044</v>
      </c>
      <c r="C22" s="42">
        <v>0</v>
      </c>
      <c r="D22" s="20">
        <v>1044</v>
      </c>
      <c r="E22" s="42">
        <v>1017</v>
      </c>
      <c r="F22" s="20">
        <v>1040</v>
      </c>
      <c r="G22" s="42">
        <v>522</v>
      </c>
      <c r="H22" s="59">
        <f t="shared" si="1"/>
        <v>50.19230769230769</v>
      </c>
      <c r="I22" s="30"/>
    </row>
    <row r="23" spans="1:9" ht="15">
      <c r="A23" s="34" t="s">
        <v>73</v>
      </c>
      <c r="B23" s="20">
        <v>61</v>
      </c>
      <c r="C23" s="42">
        <v>0</v>
      </c>
      <c r="D23" s="20">
        <v>5</v>
      </c>
      <c r="E23" s="42">
        <v>0</v>
      </c>
      <c r="F23" s="20">
        <v>178</v>
      </c>
      <c r="G23" s="42">
        <v>73</v>
      </c>
      <c r="H23" s="59">
        <f t="shared" si="1"/>
        <v>41.01123595505618</v>
      </c>
      <c r="I23" s="30"/>
    </row>
    <row r="24" spans="1:9" ht="15">
      <c r="A24" s="34" t="s">
        <v>66</v>
      </c>
      <c r="B24" s="20">
        <v>34456</v>
      </c>
      <c r="C24" s="7">
        <v>19457</v>
      </c>
      <c r="D24" s="20">
        <v>34252</v>
      </c>
      <c r="E24" s="42">
        <v>33606</v>
      </c>
      <c r="F24" s="20">
        <v>36772</v>
      </c>
      <c r="G24" s="7">
        <v>20676</v>
      </c>
      <c r="H24" s="59">
        <f t="shared" si="1"/>
        <v>56.22756445121288</v>
      </c>
      <c r="I24" s="30"/>
    </row>
    <row r="25" spans="1:9" ht="30">
      <c r="A25" s="34" t="s">
        <v>56</v>
      </c>
      <c r="B25" s="20">
        <v>2891</v>
      </c>
      <c r="C25" s="7">
        <v>1649</v>
      </c>
      <c r="D25" s="20">
        <v>2960</v>
      </c>
      <c r="E25" s="7">
        <v>2960</v>
      </c>
      <c r="F25" s="20">
        <v>2960</v>
      </c>
      <c r="G25" s="7">
        <v>2001</v>
      </c>
      <c r="H25" s="59">
        <f t="shared" si="1"/>
        <v>67.60135135135134</v>
      </c>
      <c r="I25" s="30"/>
    </row>
    <row r="26" spans="1:9" ht="28.5">
      <c r="A26" s="35" t="s">
        <v>24</v>
      </c>
      <c r="B26" s="21">
        <f>B27+B28+B29</f>
        <v>70611</v>
      </c>
      <c r="C26" s="21">
        <f>C27+C28+C29</f>
        <v>24344</v>
      </c>
      <c r="D26" s="21">
        <f>D27+D28+D29</f>
        <v>71888</v>
      </c>
      <c r="E26" s="21">
        <f>E27+E28+E29</f>
        <v>63146</v>
      </c>
      <c r="F26" s="21">
        <f>F27+F28+F29</f>
        <v>59908</v>
      </c>
      <c r="G26" s="21">
        <f>G27+G28+G29</f>
        <v>33874</v>
      </c>
      <c r="H26" s="59">
        <f t="shared" si="1"/>
        <v>56.54336649529278</v>
      </c>
      <c r="I26" s="30"/>
    </row>
    <row r="27" spans="1:9" ht="15">
      <c r="A27" s="34" t="s">
        <v>25</v>
      </c>
      <c r="B27" s="20">
        <v>0</v>
      </c>
      <c r="C27" s="7">
        <v>0</v>
      </c>
      <c r="D27" s="20">
        <v>0</v>
      </c>
      <c r="E27" s="7">
        <v>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70611</v>
      </c>
      <c r="C29" s="7">
        <v>24344</v>
      </c>
      <c r="D29" s="20">
        <v>71888</v>
      </c>
      <c r="E29" s="7">
        <v>63146</v>
      </c>
      <c r="F29" s="20">
        <v>59908</v>
      </c>
      <c r="G29" s="7">
        <v>33874</v>
      </c>
      <c r="H29" s="59">
        <f aca="true" t="shared" si="2" ref="H29:H46">G29/F29*100</f>
        <v>56.54336649529278</v>
      </c>
      <c r="I29" s="30"/>
    </row>
    <row r="30" spans="1:9" ht="28.5">
      <c r="A30" s="35" t="s">
        <v>50</v>
      </c>
      <c r="B30" s="23">
        <f>B31</f>
        <v>127</v>
      </c>
      <c r="C30" s="23">
        <v>0</v>
      </c>
      <c r="D30" s="23">
        <f>D31</f>
        <v>127</v>
      </c>
      <c r="E30" s="11">
        <f>E31</f>
        <v>67</v>
      </c>
      <c r="F30" s="23">
        <f>F31</f>
        <v>161</v>
      </c>
      <c r="G30" s="23">
        <f>G31</f>
        <v>161</v>
      </c>
      <c r="H30" s="59">
        <f t="shared" si="2"/>
        <v>100</v>
      </c>
      <c r="I30" s="30"/>
    </row>
    <row r="31" spans="1:9" ht="15">
      <c r="A31" s="49" t="s">
        <v>59</v>
      </c>
      <c r="B31" s="20">
        <v>127</v>
      </c>
      <c r="C31" s="7">
        <v>0</v>
      </c>
      <c r="D31" s="20">
        <v>127</v>
      </c>
      <c r="E31" s="7">
        <v>67</v>
      </c>
      <c r="F31" s="20">
        <v>161</v>
      </c>
      <c r="G31" s="7">
        <v>161</v>
      </c>
      <c r="H31" s="59">
        <f t="shared" si="2"/>
        <v>100</v>
      </c>
      <c r="I31" s="30"/>
    </row>
    <row r="32" spans="1:9" ht="14.25">
      <c r="A32" s="35" t="s">
        <v>47</v>
      </c>
      <c r="B32" s="21">
        <f>B33+B34+B35+B36+B37</f>
        <v>445040</v>
      </c>
      <c r="C32" s="21">
        <f>C33+C34+C35+C36+C37</f>
        <v>404392</v>
      </c>
      <c r="D32" s="21">
        <f>D33+D34+D35+D36+D37</f>
        <v>443107</v>
      </c>
      <c r="E32" s="21">
        <f>E33+E34+E35+E36+E37</f>
        <v>439878</v>
      </c>
      <c r="F32" s="21">
        <f>F33+F34+F35+F36+F37</f>
        <v>476501</v>
      </c>
      <c r="G32" s="21">
        <f>G33+G34+G35+G36+G37</f>
        <v>376553</v>
      </c>
      <c r="H32" s="59">
        <f t="shared" si="2"/>
        <v>79.02459805960534</v>
      </c>
      <c r="I32" s="30"/>
    </row>
    <row r="33" spans="1:9" ht="15">
      <c r="A33" s="34" t="s">
        <v>28</v>
      </c>
      <c r="B33" s="20">
        <v>90549</v>
      </c>
      <c r="C33" s="7">
        <v>86363</v>
      </c>
      <c r="D33" s="20">
        <v>91853</v>
      </c>
      <c r="E33" s="7">
        <v>91476</v>
      </c>
      <c r="F33" s="20">
        <v>94324</v>
      </c>
      <c r="G33" s="7">
        <v>78055</v>
      </c>
      <c r="H33" s="59">
        <f t="shared" si="2"/>
        <v>82.752003731818</v>
      </c>
      <c r="I33" s="30"/>
    </row>
    <row r="34" spans="1:9" ht="15">
      <c r="A34" s="34" t="s">
        <v>29</v>
      </c>
      <c r="B34" s="20">
        <v>302165</v>
      </c>
      <c r="C34" s="7">
        <v>275786</v>
      </c>
      <c r="D34" s="20">
        <v>299948</v>
      </c>
      <c r="E34" s="7">
        <v>297268</v>
      </c>
      <c r="F34" s="20">
        <v>323092</v>
      </c>
      <c r="G34" s="7">
        <v>257732</v>
      </c>
      <c r="H34" s="59">
        <f t="shared" si="2"/>
        <v>79.77046785435728</v>
      </c>
      <c r="I34" s="30"/>
    </row>
    <row r="35" spans="1:9" ht="15.75">
      <c r="A35" s="57" t="s">
        <v>82</v>
      </c>
      <c r="B35" s="20">
        <v>28450</v>
      </c>
      <c r="C35" s="7">
        <v>27829</v>
      </c>
      <c r="D35" s="20">
        <v>29851</v>
      </c>
      <c r="E35" s="7">
        <v>29851</v>
      </c>
      <c r="F35" s="20">
        <v>31814</v>
      </c>
      <c r="G35" s="7">
        <v>21848</v>
      </c>
      <c r="H35" s="59">
        <f t="shared" si="2"/>
        <v>68.67416860501666</v>
      </c>
      <c r="I35" s="30"/>
    </row>
    <row r="36" spans="1:9" ht="30">
      <c r="A36" s="34" t="s">
        <v>30</v>
      </c>
      <c r="B36" s="20">
        <v>6675</v>
      </c>
      <c r="C36" s="7">
        <v>3437</v>
      </c>
      <c r="D36" s="20">
        <v>4648</v>
      </c>
      <c r="E36" s="7">
        <v>4526</v>
      </c>
      <c r="F36" s="20">
        <v>9133</v>
      </c>
      <c r="G36" s="7">
        <v>7530</v>
      </c>
      <c r="H36" s="59">
        <f t="shared" si="2"/>
        <v>82.44826453520201</v>
      </c>
      <c r="I36" s="30"/>
    </row>
    <row r="37" spans="1:9" ht="30">
      <c r="A37" s="34" t="s">
        <v>31</v>
      </c>
      <c r="B37" s="20">
        <v>17201</v>
      </c>
      <c r="C37" s="7">
        <v>10977</v>
      </c>
      <c r="D37" s="20">
        <v>16807</v>
      </c>
      <c r="E37" s="7">
        <v>16757</v>
      </c>
      <c r="F37" s="20">
        <v>18138</v>
      </c>
      <c r="G37" s="7">
        <v>11388</v>
      </c>
      <c r="H37" s="59">
        <f t="shared" si="2"/>
        <v>62.78531260337413</v>
      </c>
      <c r="I37" s="30"/>
    </row>
    <row r="38" spans="1:9" ht="33" customHeight="1">
      <c r="A38" s="35" t="s">
        <v>48</v>
      </c>
      <c r="B38" s="21">
        <f>B39+B40+B41</f>
        <v>90605</v>
      </c>
      <c r="C38" s="21">
        <f>C39+C40+C41</f>
        <v>66229</v>
      </c>
      <c r="D38" s="21">
        <f>D39+D40+D41</f>
        <v>90686</v>
      </c>
      <c r="E38" s="21">
        <f>E39+E40+E41</f>
        <v>86877</v>
      </c>
      <c r="F38" s="21">
        <f>F39+F40+F41</f>
        <v>96202</v>
      </c>
      <c r="G38" s="21">
        <f>G39+G40+G41</f>
        <v>71273</v>
      </c>
      <c r="H38" s="59">
        <f t="shared" si="2"/>
        <v>74.0868173218852</v>
      </c>
      <c r="I38" s="30"/>
    </row>
    <row r="39" spans="1:9" ht="15">
      <c r="A39" s="34" t="s">
        <v>32</v>
      </c>
      <c r="B39" s="20">
        <v>85090</v>
      </c>
      <c r="C39" s="7">
        <v>63035</v>
      </c>
      <c r="D39" s="20">
        <v>85554</v>
      </c>
      <c r="E39" s="7">
        <v>82213</v>
      </c>
      <c r="F39" s="20">
        <v>90225</v>
      </c>
      <c r="G39" s="7">
        <v>67357</v>
      </c>
      <c r="H39" s="59">
        <f t="shared" si="2"/>
        <v>74.6544749238016</v>
      </c>
      <c r="I39" s="30"/>
    </row>
    <row r="40" spans="1:9" ht="15">
      <c r="A40" s="34" t="s">
        <v>33</v>
      </c>
      <c r="B40" s="20">
        <v>2689</v>
      </c>
      <c r="C40" s="7">
        <v>1427</v>
      </c>
      <c r="D40" s="20">
        <v>2557</v>
      </c>
      <c r="E40" s="7">
        <v>2092</v>
      </c>
      <c r="F40" s="20">
        <v>3105</v>
      </c>
      <c r="G40" s="7">
        <v>2267</v>
      </c>
      <c r="H40" s="59">
        <f t="shared" si="2"/>
        <v>73.01127214170693</v>
      </c>
      <c r="I40" s="30"/>
    </row>
    <row r="41" spans="1:9" ht="30">
      <c r="A41" s="34" t="s">
        <v>52</v>
      </c>
      <c r="B41" s="20">
        <v>2826</v>
      </c>
      <c r="C41" s="42">
        <v>1767</v>
      </c>
      <c r="D41" s="20">
        <v>2575</v>
      </c>
      <c r="E41" s="42">
        <v>2572</v>
      </c>
      <c r="F41" s="20">
        <v>2872</v>
      </c>
      <c r="G41" s="42">
        <v>1649</v>
      </c>
      <c r="H41" s="59">
        <f t="shared" si="2"/>
        <v>57.41643454038997</v>
      </c>
      <c r="I41" s="30"/>
    </row>
    <row r="42" spans="1:9" ht="19.5" customHeight="1">
      <c r="A42" s="35" t="s">
        <v>63</v>
      </c>
      <c r="B42" s="21">
        <f aca="true" t="shared" si="3" ref="B42:G42">B43</f>
        <v>294</v>
      </c>
      <c r="C42" s="21">
        <f t="shared" si="3"/>
        <v>193</v>
      </c>
      <c r="D42" s="21">
        <f>D43</f>
        <v>294</v>
      </c>
      <c r="E42" s="21">
        <f>E43</f>
        <v>294</v>
      </c>
      <c r="F42" s="21">
        <f>F43</f>
        <v>303</v>
      </c>
      <c r="G42" s="21">
        <f t="shared" si="3"/>
        <v>148</v>
      </c>
      <c r="H42" s="59">
        <f t="shared" si="2"/>
        <v>48.84488448844885</v>
      </c>
      <c r="I42" s="30"/>
    </row>
    <row r="43" spans="1:9" ht="30.75" customHeight="1">
      <c r="A43" s="34" t="s">
        <v>64</v>
      </c>
      <c r="B43" s="20">
        <v>294</v>
      </c>
      <c r="C43" s="7">
        <v>193</v>
      </c>
      <c r="D43" s="20">
        <v>294</v>
      </c>
      <c r="E43" s="7">
        <v>294</v>
      </c>
      <c r="F43" s="20">
        <v>303</v>
      </c>
      <c r="G43" s="7">
        <v>148</v>
      </c>
      <c r="H43" s="59">
        <f t="shared" si="2"/>
        <v>48.84488448844885</v>
      </c>
      <c r="I43" s="30"/>
    </row>
    <row r="44" spans="1:9" ht="14.25">
      <c r="A44" s="35" t="s">
        <v>49</v>
      </c>
      <c r="B44" s="21">
        <f>B45+B46+B47</f>
        <v>36145</v>
      </c>
      <c r="C44" s="21">
        <f>C45+C46+C47</f>
        <v>19467</v>
      </c>
      <c r="D44" s="21">
        <f>D46+D45+D47</f>
        <v>35606</v>
      </c>
      <c r="E44" s="21">
        <f>E45+E46+E47</f>
        <v>27918</v>
      </c>
      <c r="F44" s="21">
        <f>F45+F46+F47</f>
        <v>37641</v>
      </c>
      <c r="G44" s="21">
        <f>G45+G46+G47</f>
        <v>20516</v>
      </c>
      <c r="H44" s="59">
        <f t="shared" si="2"/>
        <v>54.50439680136022</v>
      </c>
      <c r="I44" s="30"/>
    </row>
    <row r="45" spans="1:9" ht="15">
      <c r="A45" s="34" t="s">
        <v>45</v>
      </c>
      <c r="B45" s="45">
        <v>397</v>
      </c>
      <c r="C45" s="47">
        <v>393</v>
      </c>
      <c r="D45" s="45">
        <v>393</v>
      </c>
      <c r="E45" s="47">
        <v>393</v>
      </c>
      <c r="F45" s="45">
        <v>472</v>
      </c>
      <c r="G45" s="47">
        <v>472</v>
      </c>
      <c r="H45" s="59">
        <f t="shared" si="2"/>
        <v>100</v>
      </c>
      <c r="I45" s="30"/>
    </row>
    <row r="46" spans="1:9" ht="15">
      <c r="A46" s="34" t="s">
        <v>34</v>
      </c>
      <c r="B46" s="20">
        <v>35748</v>
      </c>
      <c r="C46" s="7">
        <v>19074</v>
      </c>
      <c r="D46" s="20">
        <v>34106</v>
      </c>
      <c r="E46" s="7">
        <v>26418</v>
      </c>
      <c r="F46" s="20">
        <v>35707</v>
      </c>
      <c r="G46" s="7">
        <v>18582</v>
      </c>
      <c r="H46" s="59">
        <f t="shared" si="2"/>
        <v>52.04021620410564</v>
      </c>
      <c r="I46" s="30"/>
    </row>
    <row r="47" spans="1:9" ht="15">
      <c r="A47" s="36" t="s">
        <v>35</v>
      </c>
      <c r="B47" s="39">
        <v>0</v>
      </c>
      <c r="C47" s="37">
        <v>0</v>
      </c>
      <c r="D47" s="39">
        <v>1107</v>
      </c>
      <c r="E47" s="37">
        <v>1107</v>
      </c>
      <c r="F47" s="39">
        <v>1462</v>
      </c>
      <c r="G47" s="37">
        <v>1462</v>
      </c>
      <c r="H47" s="59">
        <v>0</v>
      </c>
      <c r="I47" s="30"/>
    </row>
    <row r="48" spans="1:9" ht="28.5">
      <c r="A48" s="58" t="s">
        <v>62</v>
      </c>
      <c r="B48" s="25">
        <f>B49</f>
        <v>33998</v>
      </c>
      <c r="C48" s="25">
        <f aca="true" t="shared" si="4" ref="B48:G48">C49</f>
        <v>25615</v>
      </c>
      <c r="D48" s="25">
        <f t="shared" si="4"/>
        <v>36852</v>
      </c>
      <c r="E48" s="25">
        <f t="shared" si="4"/>
        <v>36753</v>
      </c>
      <c r="F48" s="25">
        <f t="shared" si="4"/>
        <v>37089</v>
      </c>
      <c r="G48" s="25">
        <f t="shared" si="4"/>
        <v>26654</v>
      </c>
      <c r="H48" s="59">
        <f>G48/F48*100</f>
        <v>71.8649734422605</v>
      </c>
      <c r="I48" s="30"/>
    </row>
    <row r="49" spans="1:9" ht="15">
      <c r="A49" s="36" t="s">
        <v>53</v>
      </c>
      <c r="B49" s="39">
        <v>33998</v>
      </c>
      <c r="C49" s="37">
        <v>25615</v>
      </c>
      <c r="D49" s="39">
        <v>36852</v>
      </c>
      <c r="E49" s="37">
        <v>36753</v>
      </c>
      <c r="F49" s="39">
        <v>37089</v>
      </c>
      <c r="G49" s="37">
        <v>26654</v>
      </c>
      <c r="H49" s="59">
        <f>G49/F49*100</f>
        <v>71.8649734422605</v>
      </c>
      <c r="I49" s="30"/>
    </row>
    <row r="50" spans="1:9" ht="29.25" thickBot="1">
      <c r="A50" s="75" t="s">
        <v>75</v>
      </c>
      <c r="B50" s="8">
        <v>56</v>
      </c>
      <c r="C50" s="8">
        <v>56</v>
      </c>
      <c r="D50" s="8">
        <v>56</v>
      </c>
      <c r="E50" s="8">
        <v>56</v>
      </c>
      <c r="F50" s="8">
        <v>100</v>
      </c>
      <c r="G50" s="8">
        <v>100</v>
      </c>
      <c r="H50" s="74">
        <f>G50/F50*100</f>
        <v>100</v>
      </c>
      <c r="I50" s="30"/>
    </row>
    <row r="51" spans="1:9" ht="15.75" thickBot="1" thickTop="1">
      <c r="A51" s="38" t="s">
        <v>38</v>
      </c>
      <c r="B51" s="73">
        <f>B7+B16+B17+B21+B26+B30+B32+B38+B42+B44+B48+B50</f>
        <v>818432</v>
      </c>
      <c r="C51" s="40">
        <f>C48+C44+C42+C38+C32+C30+C26+C21+C17+C16+C7+C50</f>
        <v>635568</v>
      </c>
      <c r="D51" s="73">
        <f>D7+D16+D17+D21+D26+D30+D32+D38+D42+D44+D48+D50</f>
        <v>830931</v>
      </c>
      <c r="E51" s="73">
        <f>E7+E16+E17+E21+E26+E30+E32+E38+E42+E44+E48+E50</f>
        <v>802448</v>
      </c>
      <c r="F51" s="73">
        <f>F7+F16+F17+F21+F26+F30+F32+F38+F42+F44+F48+F50</f>
        <v>849411</v>
      </c>
      <c r="G51" s="40">
        <f>G48+G44+G42+G38+G32+G30+G26+G21+G17+G16+G7+G50</f>
        <v>625615</v>
      </c>
      <c r="H51" s="59">
        <f>G51/F51*100</f>
        <v>73.65280176498774</v>
      </c>
      <c r="I51" s="30"/>
    </row>
    <row r="52" spans="2:9" ht="0.75" customHeight="1" thickBot="1" thickTop="1">
      <c r="B52" s="30"/>
      <c r="C52" s="30"/>
      <c r="D52" s="40">
        <f>D49+D45+D43+D39+D33+D31+D27+D22+D18+D17+D7+D51</f>
        <v>1159171</v>
      </c>
      <c r="E52" s="40">
        <f>E49+E45+E43+E39+E33+E31+E27+E22+E18+E17+E7+E51</f>
        <v>1122599</v>
      </c>
      <c r="F52" s="30"/>
      <c r="G52" s="30"/>
      <c r="H52" s="30"/>
      <c r="I52" s="30"/>
    </row>
    <row r="53" spans="1:9" ht="16.5" thickTop="1">
      <c r="A53" s="41" t="s">
        <v>40</v>
      </c>
      <c r="B53" s="41"/>
      <c r="C53" s="41"/>
      <c r="D53" s="41"/>
      <c r="E53" s="41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104" t="s">
        <v>42</v>
      </c>
      <c r="G54" s="104"/>
      <c r="H54" s="104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4">
    <mergeCell ref="A2:H2"/>
    <mergeCell ref="A3:H3"/>
    <mergeCell ref="A4:H4"/>
    <mergeCell ref="F54:H5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2"/>
  <sheetViews>
    <sheetView zoomScale="145" zoomScaleNormal="145" zoomScalePageLayoutView="0" workbookViewId="0" topLeftCell="A1">
      <selection activeCell="D6" sqref="D6:F24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spans="1:8" ht="18.75">
      <c r="A1" s="102" t="s">
        <v>16</v>
      </c>
      <c r="B1" s="102"/>
      <c r="C1" s="102"/>
      <c r="D1" s="102"/>
      <c r="E1" s="102"/>
      <c r="F1" s="102"/>
      <c r="G1" s="102"/>
      <c r="H1" s="102"/>
    </row>
    <row r="2" spans="1:8" ht="18.75">
      <c r="A2" s="102" t="s">
        <v>17</v>
      </c>
      <c r="B2" s="102"/>
      <c r="C2" s="102"/>
      <c r="D2" s="102"/>
      <c r="E2" s="102"/>
      <c r="F2" s="102"/>
      <c r="G2" s="102"/>
      <c r="H2" s="102"/>
    </row>
    <row r="3" spans="1:8" ht="19.5" thickBot="1">
      <c r="A3" s="102" t="s">
        <v>136</v>
      </c>
      <c r="B3" s="102"/>
      <c r="C3" s="102"/>
      <c r="D3" s="102"/>
      <c r="E3" s="102"/>
      <c r="F3" s="102"/>
      <c r="G3" s="102"/>
      <c r="H3" s="102"/>
    </row>
    <row r="4" ht="13.5" hidden="1" thickBot="1"/>
    <row r="5" spans="1:8" ht="65.25" customHeight="1" thickBot="1" thickTop="1">
      <c r="A5" s="5"/>
      <c r="B5" s="55" t="s">
        <v>83</v>
      </c>
      <c r="C5" s="56" t="s">
        <v>137</v>
      </c>
      <c r="D5" s="43" t="s">
        <v>110</v>
      </c>
      <c r="E5" s="44" t="s">
        <v>111</v>
      </c>
      <c r="F5" s="50" t="s">
        <v>138</v>
      </c>
      <c r="G5" s="52" t="s">
        <v>139</v>
      </c>
      <c r="H5" s="9" t="s">
        <v>0</v>
      </c>
    </row>
    <row r="6" spans="1:8" ht="16.5" thickTop="1">
      <c r="A6" s="12" t="s">
        <v>1</v>
      </c>
      <c r="B6" s="18">
        <f aca="true" t="shared" si="0" ref="B6:G6">B7+B8+B9+B10+B11+B12</f>
        <v>188691</v>
      </c>
      <c r="C6" s="18">
        <f t="shared" si="0"/>
        <v>158985</v>
      </c>
      <c r="D6" s="18">
        <f t="shared" si="0"/>
        <v>197010</v>
      </c>
      <c r="E6" s="18">
        <f t="shared" si="0"/>
        <v>204890</v>
      </c>
      <c r="F6" s="18">
        <f t="shared" si="0"/>
        <v>205632</v>
      </c>
      <c r="G6" s="18">
        <f t="shared" si="0"/>
        <v>161686</v>
      </c>
      <c r="H6" s="19">
        <f aca="true" t="shared" si="1" ref="H6:H12">ROUND(G6/F6*100,1)</f>
        <v>78.6</v>
      </c>
    </row>
    <row r="7" spans="1:8" ht="31.5">
      <c r="A7" s="13" t="s">
        <v>2</v>
      </c>
      <c r="B7" s="53">
        <v>142700</v>
      </c>
      <c r="C7" s="54">
        <v>116258</v>
      </c>
      <c r="D7" s="53">
        <v>149590</v>
      </c>
      <c r="E7" s="54">
        <v>151546</v>
      </c>
      <c r="F7" s="53">
        <v>156284</v>
      </c>
      <c r="G7" s="54">
        <v>121074</v>
      </c>
      <c r="H7" s="22">
        <f t="shared" si="1"/>
        <v>77.5</v>
      </c>
    </row>
    <row r="8" spans="1:8" ht="15.75">
      <c r="A8" s="13" t="s">
        <v>65</v>
      </c>
      <c r="B8" s="53">
        <v>21400</v>
      </c>
      <c r="C8" s="54">
        <v>19663</v>
      </c>
      <c r="D8" s="53">
        <v>21400</v>
      </c>
      <c r="E8" s="54">
        <v>23682</v>
      </c>
      <c r="F8" s="53">
        <v>22400</v>
      </c>
      <c r="G8" s="54">
        <v>18587</v>
      </c>
      <c r="H8" s="22">
        <f t="shared" si="1"/>
        <v>83</v>
      </c>
    </row>
    <row r="9" spans="1:8" ht="31.5">
      <c r="A9" s="13" t="s">
        <v>3</v>
      </c>
      <c r="B9" s="53">
        <v>5220</v>
      </c>
      <c r="C9" s="54">
        <v>6880</v>
      </c>
      <c r="D9" s="53">
        <v>5227</v>
      </c>
      <c r="E9" s="54">
        <v>7495</v>
      </c>
      <c r="F9" s="53">
        <v>6385</v>
      </c>
      <c r="G9" s="54">
        <v>7008</v>
      </c>
      <c r="H9" s="22">
        <f t="shared" si="1"/>
        <v>109.8</v>
      </c>
    </row>
    <row r="10" spans="1:8" ht="31.5">
      <c r="A10" s="13" t="s">
        <v>4</v>
      </c>
      <c r="B10" s="53">
        <v>3366</v>
      </c>
      <c r="C10" s="54">
        <v>2102</v>
      </c>
      <c r="D10" s="53">
        <v>3441</v>
      </c>
      <c r="E10" s="54">
        <v>3487</v>
      </c>
      <c r="F10" s="53">
        <v>3670</v>
      </c>
      <c r="G10" s="54">
        <v>1541</v>
      </c>
      <c r="H10" s="22">
        <f t="shared" si="1"/>
        <v>42</v>
      </c>
    </row>
    <row r="11" spans="1:8" ht="15.75">
      <c r="A11" s="13" t="s">
        <v>5</v>
      </c>
      <c r="B11" s="53">
        <v>15005</v>
      </c>
      <c r="C11" s="54">
        <v>13012</v>
      </c>
      <c r="D11" s="53">
        <v>16352</v>
      </c>
      <c r="E11" s="54">
        <v>17347</v>
      </c>
      <c r="F11" s="53">
        <v>15893</v>
      </c>
      <c r="G11" s="54">
        <v>12256</v>
      </c>
      <c r="H11" s="22">
        <f t="shared" si="1"/>
        <v>77.1</v>
      </c>
    </row>
    <row r="12" spans="1:8" ht="15.75">
      <c r="A12" s="13" t="s">
        <v>6</v>
      </c>
      <c r="B12" s="53">
        <v>1000</v>
      </c>
      <c r="C12" s="54">
        <v>1070</v>
      </c>
      <c r="D12" s="53">
        <v>1000</v>
      </c>
      <c r="E12" s="54">
        <v>1333</v>
      </c>
      <c r="F12" s="53">
        <v>1000</v>
      </c>
      <c r="G12" s="54">
        <v>1220</v>
      </c>
      <c r="H12" s="22">
        <f t="shared" si="1"/>
        <v>122</v>
      </c>
    </row>
    <row r="13" spans="1:8" ht="31.5">
      <c r="A13" s="14" t="s">
        <v>9</v>
      </c>
      <c r="B13" s="21">
        <f aca="true" t="shared" si="2" ref="B13:G13">B14+B15+B16+B17+B18+B19</f>
        <v>18959</v>
      </c>
      <c r="C13" s="21">
        <f t="shared" si="2"/>
        <v>19932</v>
      </c>
      <c r="D13" s="21">
        <f t="shared" si="2"/>
        <v>21911</v>
      </c>
      <c r="E13" s="21">
        <f t="shared" si="2"/>
        <v>23123</v>
      </c>
      <c r="F13" s="21">
        <f t="shared" si="2"/>
        <v>15790</v>
      </c>
      <c r="G13" s="21">
        <f t="shared" si="2"/>
        <v>16828</v>
      </c>
      <c r="H13" s="22">
        <f aca="true" t="shared" si="3" ref="H13:H21">ROUND(G13/F13*100,1)</f>
        <v>106.6</v>
      </c>
    </row>
    <row r="14" spans="1:8" ht="47.25" customHeight="1">
      <c r="A14" s="15" t="s">
        <v>10</v>
      </c>
      <c r="B14" s="20">
        <v>2556</v>
      </c>
      <c r="C14" s="7">
        <v>3094</v>
      </c>
      <c r="D14" s="20">
        <v>2857</v>
      </c>
      <c r="E14" s="7">
        <v>3870</v>
      </c>
      <c r="F14" s="20">
        <v>3050</v>
      </c>
      <c r="G14" s="7">
        <v>2947</v>
      </c>
      <c r="H14" s="22">
        <f t="shared" si="3"/>
        <v>96.6</v>
      </c>
    </row>
    <row r="15" spans="1:8" ht="48" customHeight="1">
      <c r="A15" s="13" t="s">
        <v>11</v>
      </c>
      <c r="B15" s="53">
        <v>92</v>
      </c>
      <c r="C15" s="54">
        <v>38</v>
      </c>
      <c r="D15" s="53">
        <v>92</v>
      </c>
      <c r="E15" s="54">
        <v>25</v>
      </c>
      <c r="F15" s="53">
        <v>34</v>
      </c>
      <c r="G15" s="54">
        <v>63</v>
      </c>
      <c r="H15" s="22">
        <f t="shared" si="3"/>
        <v>185.3</v>
      </c>
    </row>
    <row r="16" spans="1:8" ht="47.25">
      <c r="A16" s="13" t="s">
        <v>44</v>
      </c>
      <c r="B16" s="53">
        <v>370</v>
      </c>
      <c r="C16" s="54">
        <v>1021</v>
      </c>
      <c r="D16" s="53">
        <v>1047</v>
      </c>
      <c r="E16" s="54">
        <v>1293</v>
      </c>
      <c r="F16" s="53">
        <v>264</v>
      </c>
      <c r="G16" s="54">
        <v>1030</v>
      </c>
      <c r="H16" s="22">
        <f t="shared" si="3"/>
        <v>390.2</v>
      </c>
    </row>
    <row r="17" spans="1:8" ht="15.75">
      <c r="A17" s="13" t="s">
        <v>12</v>
      </c>
      <c r="B17" s="53">
        <v>1574</v>
      </c>
      <c r="C17" s="54">
        <v>988</v>
      </c>
      <c r="D17" s="53">
        <v>1732</v>
      </c>
      <c r="E17" s="54">
        <v>1486</v>
      </c>
      <c r="F17" s="53">
        <v>52</v>
      </c>
      <c r="G17" s="54">
        <v>277</v>
      </c>
      <c r="H17" s="22">
        <f t="shared" si="3"/>
        <v>532.7</v>
      </c>
    </row>
    <row r="18" spans="1:8" ht="63">
      <c r="A18" s="13" t="s">
        <v>60</v>
      </c>
      <c r="B18" s="53">
        <v>9775</v>
      </c>
      <c r="C18" s="54">
        <v>9887</v>
      </c>
      <c r="D18" s="53">
        <v>11415</v>
      </c>
      <c r="E18" s="54">
        <v>11608</v>
      </c>
      <c r="F18" s="53">
        <v>8267</v>
      </c>
      <c r="G18" s="54">
        <v>8290</v>
      </c>
      <c r="H18" s="22">
        <f t="shared" si="3"/>
        <v>100.3</v>
      </c>
    </row>
    <row r="19" spans="1:8" ht="31.5">
      <c r="A19" s="13" t="s">
        <v>13</v>
      </c>
      <c r="B19" s="20">
        <v>4592</v>
      </c>
      <c r="C19" s="7">
        <v>4904</v>
      </c>
      <c r="D19" s="20">
        <v>4768</v>
      </c>
      <c r="E19" s="7">
        <v>4841</v>
      </c>
      <c r="F19" s="20">
        <v>4123</v>
      </c>
      <c r="G19" s="7">
        <v>4221</v>
      </c>
      <c r="H19" s="22">
        <f t="shared" si="3"/>
        <v>102.4</v>
      </c>
    </row>
    <row r="20" spans="1:8" ht="31.5">
      <c r="A20" s="14" t="s">
        <v>14</v>
      </c>
      <c r="B20" s="28">
        <f>B6+B13</f>
        <v>207650</v>
      </c>
      <c r="C20" s="28">
        <f>C13+C6</f>
        <v>178917</v>
      </c>
      <c r="D20" s="28">
        <f>D6+D13</f>
        <v>218921</v>
      </c>
      <c r="E20" s="28">
        <f>E6+E13</f>
        <v>228013</v>
      </c>
      <c r="F20" s="28">
        <f>F6+F13</f>
        <v>221422</v>
      </c>
      <c r="G20" s="28">
        <f>G13+G6</f>
        <v>178514</v>
      </c>
      <c r="H20" s="22">
        <f t="shared" si="3"/>
        <v>80.6</v>
      </c>
    </row>
    <row r="21" spans="1:8" ht="31.5">
      <c r="A21" s="16" t="s">
        <v>54</v>
      </c>
      <c r="B21" s="25">
        <v>581512</v>
      </c>
      <c r="C21" s="48">
        <v>511362</v>
      </c>
      <c r="D21" s="25">
        <v>620242</v>
      </c>
      <c r="E21" s="48">
        <v>620133</v>
      </c>
      <c r="F21" s="25">
        <v>585544</v>
      </c>
      <c r="G21" s="48">
        <v>545480</v>
      </c>
      <c r="H21" s="29">
        <f t="shared" si="3"/>
        <v>93.2</v>
      </c>
    </row>
    <row r="22" spans="1:8" ht="31.5">
      <c r="A22" s="16" t="s">
        <v>72</v>
      </c>
      <c r="B22" s="25">
        <v>0</v>
      </c>
      <c r="C22" s="48">
        <v>0</v>
      </c>
      <c r="D22" s="25">
        <v>0</v>
      </c>
      <c r="E22" s="60">
        <v>0</v>
      </c>
      <c r="F22" s="25">
        <v>0</v>
      </c>
      <c r="G22" s="48">
        <v>0</v>
      </c>
      <c r="H22" s="29">
        <v>0</v>
      </c>
    </row>
    <row r="23" spans="1:8" ht="48" thickBot="1">
      <c r="A23" s="14" t="s">
        <v>84</v>
      </c>
      <c r="B23" s="76">
        <v>-13145</v>
      </c>
      <c r="C23" s="8">
        <v>-13145</v>
      </c>
      <c r="D23" s="23">
        <v>-13145</v>
      </c>
      <c r="E23" s="8">
        <v>-13145</v>
      </c>
      <c r="F23" s="76">
        <v>0</v>
      </c>
      <c r="G23" s="8">
        <v>-9474</v>
      </c>
      <c r="H23" s="29">
        <v>0</v>
      </c>
    </row>
    <row r="24" spans="1:8" ht="28.5" customHeight="1" thickBot="1" thickTop="1">
      <c r="A24" s="6" t="s">
        <v>15</v>
      </c>
      <c r="B24" s="77">
        <f>B20+B21+B23</f>
        <v>776017</v>
      </c>
      <c r="C24" s="26">
        <f>C20+C21+C23+C22</f>
        <v>677134</v>
      </c>
      <c r="D24" s="26">
        <f>D20+D21+D23+D22</f>
        <v>826018</v>
      </c>
      <c r="E24" s="26">
        <f>E20+E21+E23+E22</f>
        <v>835001</v>
      </c>
      <c r="F24" s="77">
        <f>F20+F21-F23</f>
        <v>806966</v>
      </c>
      <c r="G24" s="26">
        <f>G20+G21+G23+G22</f>
        <v>714520</v>
      </c>
      <c r="H24" s="17">
        <f>ROUND(G24/F24*100,1)</f>
        <v>88.5</v>
      </c>
    </row>
    <row r="25" spans="1:8" ht="28.5" customHeight="1" hidden="1" thickTop="1">
      <c r="A25" s="2"/>
      <c r="B25" s="3"/>
      <c r="C25" s="3"/>
      <c r="D25" s="62">
        <f>D20+D21+D24</f>
        <v>1665181</v>
      </c>
      <c r="E25" s="26">
        <f>E20+E21+E24</f>
        <v>1683147</v>
      </c>
      <c r="F25" s="26">
        <f>F20+F21+F23+F24</f>
        <v>1613932</v>
      </c>
      <c r="G25" s="3"/>
      <c r="H25" s="3"/>
    </row>
    <row r="26" spans="1:8" ht="16.5" thickTop="1">
      <c r="A26" s="41" t="s">
        <v>40</v>
      </c>
      <c r="B26" s="41"/>
      <c r="C26" s="41"/>
      <c r="D26" s="41"/>
      <c r="E26" s="41"/>
      <c r="F26" s="41"/>
      <c r="G26" s="41"/>
      <c r="H26" s="4"/>
    </row>
    <row r="27" spans="1:8" ht="15.75">
      <c r="A27" s="41" t="s">
        <v>41</v>
      </c>
      <c r="B27" s="41"/>
      <c r="C27" s="41"/>
      <c r="D27" s="41"/>
      <c r="E27" s="41"/>
      <c r="F27" s="104" t="s">
        <v>42</v>
      </c>
      <c r="G27" s="104"/>
      <c r="H27" s="10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</sheetData>
  <sheetProtection/>
  <mergeCells count="4">
    <mergeCell ref="A1:H1"/>
    <mergeCell ref="A2:H2"/>
    <mergeCell ref="A3:H3"/>
    <mergeCell ref="F27:H27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30">
      <selection activeCell="D52" sqref="D52"/>
    </sheetView>
  </sheetViews>
  <sheetFormatPr defaultColWidth="9.00390625" defaultRowHeight="12.75"/>
  <cols>
    <col min="1" max="1" width="30.00390625" style="4" customWidth="1"/>
    <col min="2" max="7" width="9.125" style="4" customWidth="1"/>
    <col min="8" max="8" width="9.75390625" style="4" customWidth="1"/>
    <col min="9" max="16384" width="9.125" style="4" customWidth="1"/>
  </cols>
  <sheetData>
    <row r="1" ht="5.25" customHeight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.75" customHeight="1">
      <c r="A4" s="103" t="s">
        <v>154</v>
      </c>
      <c r="B4" s="103"/>
      <c r="C4" s="103"/>
      <c r="D4" s="103"/>
      <c r="E4" s="103"/>
      <c r="F4" s="103"/>
      <c r="G4" s="103"/>
      <c r="H4" s="103"/>
    </row>
    <row r="5" ht="2.25" customHeight="1" thickBot="1"/>
    <row r="6" spans="1:9" ht="65.25" thickBot="1" thickTop="1">
      <c r="A6" s="31"/>
      <c r="B6" s="50" t="s">
        <v>112</v>
      </c>
      <c r="C6" s="51" t="s">
        <v>113</v>
      </c>
      <c r="D6" s="10" t="s">
        <v>155</v>
      </c>
      <c r="E6" s="27" t="s">
        <v>156</v>
      </c>
      <c r="F6" s="50" t="s">
        <v>157</v>
      </c>
      <c r="G6" s="52" t="s">
        <v>159</v>
      </c>
      <c r="H6" s="9" t="s">
        <v>0</v>
      </c>
      <c r="I6" s="30"/>
    </row>
    <row r="7" spans="1:9" ht="29.25" thickTop="1">
      <c r="A7" s="32" t="s">
        <v>18</v>
      </c>
      <c r="B7" s="46">
        <f>B8+B9+B10+B11+B12+B13+B14+B15</f>
        <v>78973</v>
      </c>
      <c r="C7" s="46">
        <f>C8+C9+C10+C11+C12+C13+C14+C15</f>
        <v>3671</v>
      </c>
      <c r="D7" s="46">
        <f>D8+D9+D10+D11+D12+D14+D15+D13</f>
        <v>109455</v>
      </c>
      <c r="E7" s="46">
        <f>E8+E9+E10+E11+E12+E14+E15+E13</f>
        <v>105285</v>
      </c>
      <c r="F7" s="46">
        <f>F8+F9+F10+F11+F12+F13+F14+F15</f>
        <v>78245</v>
      </c>
      <c r="G7" s="46">
        <f>G8+G9+G10+G11+G12+G13+G14+G15</f>
        <v>3551</v>
      </c>
      <c r="H7" s="59">
        <f>G7/F7*100</f>
        <v>4.538309157134641</v>
      </c>
      <c r="I7" s="30"/>
    </row>
    <row r="8" spans="1:9" ht="15">
      <c r="A8" s="33" t="s">
        <v>39</v>
      </c>
      <c r="B8" s="20">
        <v>10739</v>
      </c>
      <c r="C8" s="7">
        <v>504</v>
      </c>
      <c r="D8" s="20">
        <v>19258</v>
      </c>
      <c r="E8" s="7">
        <v>19136</v>
      </c>
      <c r="F8" s="20">
        <v>10973</v>
      </c>
      <c r="G8" s="7">
        <v>683</v>
      </c>
      <c r="H8" s="59">
        <f aca="true" t="shared" si="0" ref="H8:H51">G8/F8*100</f>
        <v>6.224368905495306</v>
      </c>
      <c r="I8" s="30"/>
    </row>
    <row r="9" spans="1:9" ht="15">
      <c r="A9" s="34" t="s">
        <v>19</v>
      </c>
      <c r="B9" s="20">
        <v>8411</v>
      </c>
      <c r="C9" s="7">
        <v>629</v>
      </c>
      <c r="D9" s="20">
        <v>12463</v>
      </c>
      <c r="E9" s="7">
        <v>12374</v>
      </c>
      <c r="F9" s="20">
        <v>8297</v>
      </c>
      <c r="G9" s="7">
        <v>544</v>
      </c>
      <c r="H9" s="59">
        <f t="shared" si="0"/>
        <v>6.556586718090876</v>
      </c>
      <c r="I9" s="30"/>
    </row>
    <row r="10" spans="1:9" ht="15">
      <c r="A10" s="34" t="s">
        <v>20</v>
      </c>
      <c r="B10" s="20">
        <v>29029</v>
      </c>
      <c r="C10" s="7">
        <v>1383</v>
      </c>
      <c r="D10" s="20">
        <v>43450</v>
      </c>
      <c r="E10" s="7">
        <v>40180</v>
      </c>
      <c r="F10" s="20">
        <v>29328</v>
      </c>
      <c r="G10" s="7">
        <v>1164</v>
      </c>
      <c r="H10" s="59">
        <f t="shared" si="0"/>
        <v>3.968903436988543</v>
      </c>
      <c r="I10" s="30"/>
    </row>
    <row r="11" spans="1:9" ht="15">
      <c r="A11" s="34" t="s">
        <v>51</v>
      </c>
      <c r="B11" s="20">
        <v>11</v>
      </c>
      <c r="C11" s="7">
        <v>0</v>
      </c>
      <c r="D11" s="20">
        <v>59</v>
      </c>
      <c r="E11" s="7">
        <v>59</v>
      </c>
      <c r="F11" s="20">
        <v>11</v>
      </c>
      <c r="G11" s="7">
        <v>0</v>
      </c>
      <c r="H11" s="59">
        <v>0</v>
      </c>
      <c r="I11" s="30"/>
    </row>
    <row r="12" spans="1:9" ht="30">
      <c r="A12" s="34" t="s">
        <v>43</v>
      </c>
      <c r="B12" s="20">
        <v>6202</v>
      </c>
      <c r="C12" s="7">
        <v>541</v>
      </c>
      <c r="D12" s="20">
        <v>8562</v>
      </c>
      <c r="E12" s="7">
        <v>8059</v>
      </c>
      <c r="F12" s="20">
        <v>5993</v>
      </c>
      <c r="G12" s="7">
        <v>618</v>
      </c>
      <c r="H12" s="59">
        <f t="shared" si="0"/>
        <v>10.312030702486235</v>
      </c>
      <c r="I12" s="30"/>
    </row>
    <row r="13" spans="1:9" ht="15">
      <c r="A13" s="34" t="s">
        <v>58</v>
      </c>
      <c r="B13" s="20">
        <v>3155</v>
      </c>
      <c r="C13" s="7">
        <v>0</v>
      </c>
      <c r="D13" s="20">
        <v>0</v>
      </c>
      <c r="E13" s="7">
        <v>0</v>
      </c>
      <c r="F13" s="20">
        <v>3155</v>
      </c>
      <c r="G13" s="7">
        <v>0</v>
      </c>
      <c r="H13" s="59">
        <f t="shared" si="0"/>
        <v>0</v>
      </c>
      <c r="I13" s="30"/>
    </row>
    <row r="14" spans="1:9" ht="30">
      <c r="A14" s="34" t="s">
        <v>78</v>
      </c>
      <c r="B14" s="20">
        <v>0</v>
      </c>
      <c r="C14" s="7">
        <v>0</v>
      </c>
      <c r="D14" s="20">
        <v>984</v>
      </c>
      <c r="E14" s="7">
        <v>984</v>
      </c>
      <c r="F14" s="20">
        <v>0</v>
      </c>
      <c r="G14" s="7">
        <v>0</v>
      </c>
      <c r="H14" s="59">
        <v>0</v>
      </c>
      <c r="I14" s="30"/>
    </row>
    <row r="15" spans="1:9" ht="30">
      <c r="A15" s="34" t="s">
        <v>21</v>
      </c>
      <c r="B15" s="20">
        <v>21426</v>
      </c>
      <c r="C15" s="7">
        <v>614</v>
      </c>
      <c r="D15" s="20">
        <v>24679</v>
      </c>
      <c r="E15" s="7">
        <v>24493</v>
      </c>
      <c r="F15" s="20">
        <v>20488</v>
      </c>
      <c r="G15" s="7">
        <v>542</v>
      </c>
      <c r="H15" s="59">
        <f t="shared" si="0"/>
        <v>2.645450995704803</v>
      </c>
      <c r="I15" s="30"/>
    </row>
    <row r="16" spans="1:9" ht="14.25">
      <c r="A16" s="35" t="s">
        <v>22</v>
      </c>
      <c r="B16" s="23">
        <v>1842</v>
      </c>
      <c r="C16" s="8">
        <v>0</v>
      </c>
      <c r="D16" s="23">
        <v>1947</v>
      </c>
      <c r="E16" s="8">
        <v>1947</v>
      </c>
      <c r="F16" s="23">
        <v>1999</v>
      </c>
      <c r="G16" s="8">
        <v>0</v>
      </c>
      <c r="H16" s="59">
        <f t="shared" si="0"/>
        <v>0</v>
      </c>
      <c r="I16" s="30"/>
    </row>
    <row r="17" spans="1:9" ht="46.5" customHeight="1">
      <c r="A17" s="35" t="s">
        <v>46</v>
      </c>
      <c r="B17" s="11">
        <f>B18+B19+B20</f>
        <v>2482</v>
      </c>
      <c r="C17" s="11">
        <f>C18+C19+C20</f>
        <v>104</v>
      </c>
      <c r="D17" s="23">
        <f>D19+D20+D18</f>
        <v>2652</v>
      </c>
      <c r="E17" s="11">
        <f>E18+E19+E20</f>
        <v>2644</v>
      </c>
      <c r="F17" s="11">
        <f>F18+F19+F20</f>
        <v>2519</v>
      </c>
      <c r="G17" s="11">
        <f>G18+G19+G20</f>
        <v>65</v>
      </c>
      <c r="H17" s="59">
        <f t="shared" si="0"/>
        <v>2.5803890432711394</v>
      </c>
      <c r="I17" s="30"/>
    </row>
    <row r="18" spans="1:9" ht="15">
      <c r="A18" s="34" t="s">
        <v>74</v>
      </c>
      <c r="B18" s="20">
        <v>911</v>
      </c>
      <c r="C18" s="7">
        <v>54</v>
      </c>
      <c r="D18" s="20">
        <v>1071</v>
      </c>
      <c r="E18" s="7">
        <v>1070</v>
      </c>
      <c r="F18" s="20">
        <v>929</v>
      </c>
      <c r="G18" s="7">
        <v>30</v>
      </c>
      <c r="H18" s="59">
        <f t="shared" si="0"/>
        <v>3.229278794402583</v>
      </c>
      <c r="I18" s="30"/>
    </row>
    <row r="19" spans="1:9" ht="15">
      <c r="A19" s="34" t="s">
        <v>115</v>
      </c>
      <c r="B19" s="20">
        <v>48</v>
      </c>
      <c r="C19" s="42">
        <v>0</v>
      </c>
      <c r="D19" s="20">
        <v>16</v>
      </c>
      <c r="E19" s="42">
        <v>9</v>
      </c>
      <c r="F19" s="20">
        <v>24</v>
      </c>
      <c r="G19" s="42">
        <v>0</v>
      </c>
      <c r="H19" s="59">
        <v>0</v>
      </c>
      <c r="I19" s="30"/>
    </row>
    <row r="20" spans="1:9" ht="15">
      <c r="A20" s="34" t="s">
        <v>57</v>
      </c>
      <c r="B20" s="20">
        <v>1523</v>
      </c>
      <c r="C20" s="42">
        <v>50</v>
      </c>
      <c r="D20" s="20">
        <v>1565</v>
      </c>
      <c r="E20" s="42">
        <v>1565</v>
      </c>
      <c r="F20" s="20">
        <v>1566</v>
      </c>
      <c r="G20" s="42">
        <v>35</v>
      </c>
      <c r="H20" s="59">
        <f t="shared" si="0"/>
        <v>2.234993614303959</v>
      </c>
      <c r="I20" s="30"/>
    </row>
    <row r="21" spans="1:9" ht="19.5" customHeight="1">
      <c r="A21" s="35" t="s">
        <v>23</v>
      </c>
      <c r="B21" s="21">
        <f aca="true" t="shared" si="1" ref="B21:G21">B22+B23+B24+B25</f>
        <v>30390</v>
      </c>
      <c r="C21" s="21">
        <f t="shared" si="1"/>
        <v>0</v>
      </c>
      <c r="D21" s="21">
        <f t="shared" si="1"/>
        <v>38261</v>
      </c>
      <c r="E21" s="21">
        <f t="shared" si="1"/>
        <v>37583</v>
      </c>
      <c r="F21" s="21">
        <f t="shared" si="1"/>
        <v>32351</v>
      </c>
      <c r="G21" s="21">
        <f t="shared" si="1"/>
        <v>0</v>
      </c>
      <c r="H21" s="59">
        <f t="shared" si="0"/>
        <v>0</v>
      </c>
      <c r="I21" s="30"/>
    </row>
    <row r="22" spans="1:9" ht="30">
      <c r="A22" s="34" t="s">
        <v>61</v>
      </c>
      <c r="B22" s="20">
        <v>1044</v>
      </c>
      <c r="C22" s="7">
        <v>0</v>
      </c>
      <c r="D22" s="20">
        <v>1044</v>
      </c>
      <c r="E22" s="42">
        <v>1017</v>
      </c>
      <c r="F22" s="20">
        <v>1040</v>
      </c>
      <c r="G22" s="7">
        <v>0</v>
      </c>
      <c r="H22" s="59">
        <v>0</v>
      </c>
      <c r="I22" s="30"/>
    </row>
    <row r="23" spans="1:9" ht="15">
      <c r="A23" s="34" t="s">
        <v>66</v>
      </c>
      <c r="B23" s="20">
        <v>29042</v>
      </c>
      <c r="C23" s="7">
        <v>0</v>
      </c>
      <c r="D23" s="20">
        <v>34252</v>
      </c>
      <c r="E23" s="42">
        <v>33606</v>
      </c>
      <c r="F23" s="20">
        <v>30850</v>
      </c>
      <c r="G23" s="7">
        <v>0</v>
      </c>
      <c r="H23" s="59">
        <f t="shared" si="0"/>
        <v>0</v>
      </c>
      <c r="I23" s="30"/>
    </row>
    <row r="24" spans="1:9" ht="30">
      <c r="A24" s="34" t="s">
        <v>56</v>
      </c>
      <c r="B24" s="20">
        <v>0</v>
      </c>
      <c r="C24" s="7">
        <v>0</v>
      </c>
      <c r="D24" s="20">
        <v>2960</v>
      </c>
      <c r="E24" s="42">
        <v>2960</v>
      </c>
      <c r="F24" s="20">
        <v>0</v>
      </c>
      <c r="G24" s="7">
        <v>0</v>
      </c>
      <c r="H24" s="59">
        <v>0</v>
      </c>
      <c r="I24" s="30"/>
    </row>
    <row r="25" spans="1:9" ht="15">
      <c r="A25" s="34" t="s">
        <v>73</v>
      </c>
      <c r="B25" s="20">
        <v>304</v>
      </c>
      <c r="C25" s="42">
        <v>0</v>
      </c>
      <c r="D25" s="20">
        <v>5</v>
      </c>
      <c r="E25" s="7">
        <v>0</v>
      </c>
      <c r="F25" s="20">
        <v>461</v>
      </c>
      <c r="G25" s="42">
        <v>0</v>
      </c>
      <c r="H25" s="59">
        <f t="shared" si="0"/>
        <v>0</v>
      </c>
      <c r="I25" s="30"/>
    </row>
    <row r="26" spans="1:9" ht="28.5">
      <c r="A26" s="35" t="s">
        <v>24</v>
      </c>
      <c r="B26" s="21">
        <f aca="true" t="shared" si="2" ref="B26:G26">B27+B28+B29</f>
        <v>16622</v>
      </c>
      <c r="C26" s="21">
        <f t="shared" si="2"/>
        <v>335</v>
      </c>
      <c r="D26" s="21">
        <f t="shared" si="2"/>
        <v>71888</v>
      </c>
      <c r="E26" s="21">
        <f t="shared" si="2"/>
        <v>63146</v>
      </c>
      <c r="F26" s="21">
        <f t="shared" si="2"/>
        <v>21051</v>
      </c>
      <c r="G26" s="21">
        <f t="shared" si="2"/>
        <v>697</v>
      </c>
      <c r="H26" s="59">
        <f t="shared" si="0"/>
        <v>3.3110066030117333</v>
      </c>
      <c r="I26" s="30"/>
    </row>
    <row r="27" spans="1:9" ht="15">
      <c r="A27" s="34" t="s">
        <v>25</v>
      </c>
      <c r="B27" s="20">
        <v>0</v>
      </c>
      <c r="C27" s="7">
        <v>0</v>
      </c>
      <c r="D27" s="20">
        <v>0</v>
      </c>
      <c r="E27" s="7">
        <v>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16622</v>
      </c>
      <c r="C29" s="7">
        <v>335</v>
      </c>
      <c r="D29" s="20">
        <v>71888</v>
      </c>
      <c r="E29" s="7">
        <v>63146</v>
      </c>
      <c r="F29" s="20">
        <v>21051</v>
      </c>
      <c r="G29" s="7">
        <v>697</v>
      </c>
      <c r="H29" s="59">
        <f t="shared" si="0"/>
        <v>3.3110066030117333</v>
      </c>
      <c r="I29" s="30"/>
    </row>
    <row r="30" spans="1:9" ht="28.5">
      <c r="A30" s="35" t="s">
        <v>50</v>
      </c>
      <c r="B30" s="23">
        <f aca="true" t="shared" si="3" ref="B30:G30">B31</f>
        <v>128</v>
      </c>
      <c r="C30" s="23">
        <f t="shared" si="3"/>
        <v>0</v>
      </c>
      <c r="D30" s="23">
        <f>D31</f>
        <v>127</v>
      </c>
      <c r="E30" s="11">
        <f>E31</f>
        <v>67</v>
      </c>
      <c r="F30" s="23">
        <f t="shared" si="3"/>
        <v>161</v>
      </c>
      <c r="G30" s="23">
        <f t="shared" si="3"/>
        <v>0</v>
      </c>
      <c r="H30" s="59">
        <f t="shared" si="0"/>
        <v>0</v>
      </c>
      <c r="I30" s="30"/>
    </row>
    <row r="31" spans="1:9" ht="15">
      <c r="A31" s="49" t="s">
        <v>59</v>
      </c>
      <c r="B31" s="20">
        <v>128</v>
      </c>
      <c r="C31" s="7">
        <v>0</v>
      </c>
      <c r="D31" s="20">
        <v>127</v>
      </c>
      <c r="E31" s="7">
        <v>67</v>
      </c>
      <c r="F31" s="20">
        <v>161</v>
      </c>
      <c r="G31" s="7">
        <v>0</v>
      </c>
      <c r="H31" s="59">
        <f t="shared" si="0"/>
        <v>0</v>
      </c>
      <c r="I31" s="30"/>
    </row>
    <row r="32" spans="1:9" ht="14.25">
      <c r="A32" s="35" t="s">
        <v>47</v>
      </c>
      <c r="B32" s="21">
        <f aca="true" t="shared" si="4" ref="B32:G32">B33+B34+B35+B36+B37</f>
        <v>435349</v>
      </c>
      <c r="C32" s="21">
        <f t="shared" si="4"/>
        <v>17397</v>
      </c>
      <c r="D32" s="21">
        <f t="shared" si="4"/>
        <v>443107</v>
      </c>
      <c r="E32" s="21">
        <f t="shared" si="4"/>
        <v>439878</v>
      </c>
      <c r="F32" s="21">
        <f t="shared" si="4"/>
        <v>473376</v>
      </c>
      <c r="G32" s="21">
        <f t="shared" si="4"/>
        <v>31247</v>
      </c>
      <c r="H32" s="59">
        <f t="shared" si="0"/>
        <v>6.600883863989725</v>
      </c>
      <c r="I32" s="30"/>
    </row>
    <row r="33" spans="1:9" ht="15">
      <c r="A33" s="34" t="s">
        <v>28</v>
      </c>
      <c r="B33" s="20">
        <v>89279</v>
      </c>
      <c r="C33" s="7">
        <v>6166</v>
      </c>
      <c r="D33" s="20">
        <v>91853</v>
      </c>
      <c r="E33" s="7">
        <v>91476</v>
      </c>
      <c r="F33" s="20">
        <v>91162</v>
      </c>
      <c r="G33" s="7">
        <v>6030</v>
      </c>
      <c r="H33" s="59">
        <f t="shared" si="0"/>
        <v>6.614598187841425</v>
      </c>
      <c r="I33" s="30"/>
    </row>
    <row r="34" spans="1:9" ht="15">
      <c r="A34" s="34" t="s">
        <v>29</v>
      </c>
      <c r="B34" s="20">
        <v>292517</v>
      </c>
      <c r="C34" s="7">
        <v>9169</v>
      </c>
      <c r="D34" s="20">
        <v>299948</v>
      </c>
      <c r="E34" s="7">
        <v>297268</v>
      </c>
      <c r="F34" s="20">
        <v>325908</v>
      </c>
      <c r="G34" s="7">
        <v>22387</v>
      </c>
      <c r="H34" s="59">
        <f t="shared" si="0"/>
        <v>6.869116437767714</v>
      </c>
      <c r="I34" s="30"/>
    </row>
    <row r="35" spans="1:9" ht="15">
      <c r="A35" s="34" t="s">
        <v>82</v>
      </c>
      <c r="B35" s="20">
        <v>28596</v>
      </c>
      <c r="C35" s="7">
        <v>1131</v>
      </c>
      <c r="D35" s="20">
        <v>29851</v>
      </c>
      <c r="E35" s="7">
        <v>29851</v>
      </c>
      <c r="F35" s="20">
        <v>30668</v>
      </c>
      <c r="G35" s="7">
        <v>1619</v>
      </c>
      <c r="H35" s="59">
        <f t="shared" si="0"/>
        <v>5.279118299204382</v>
      </c>
      <c r="I35" s="30"/>
    </row>
    <row r="36" spans="1:9" ht="30">
      <c r="A36" s="34" t="s">
        <v>30</v>
      </c>
      <c r="B36" s="20">
        <v>7944</v>
      </c>
      <c r="C36" s="7">
        <v>197</v>
      </c>
      <c r="D36" s="20">
        <v>4648</v>
      </c>
      <c r="E36" s="7">
        <v>4526</v>
      </c>
      <c r="F36" s="20">
        <v>8130</v>
      </c>
      <c r="G36" s="7">
        <v>192</v>
      </c>
      <c r="H36" s="59">
        <f t="shared" si="0"/>
        <v>2.3616236162361623</v>
      </c>
      <c r="I36" s="30"/>
    </row>
    <row r="37" spans="1:9" ht="30">
      <c r="A37" s="34" t="s">
        <v>31</v>
      </c>
      <c r="B37" s="20">
        <v>17013</v>
      </c>
      <c r="C37" s="7">
        <v>734</v>
      </c>
      <c r="D37" s="20">
        <v>16807</v>
      </c>
      <c r="E37" s="7">
        <v>16757</v>
      </c>
      <c r="F37" s="20">
        <v>17508</v>
      </c>
      <c r="G37" s="7">
        <v>1019</v>
      </c>
      <c r="H37" s="59">
        <f t="shared" si="0"/>
        <v>5.8201964816084075</v>
      </c>
      <c r="I37" s="30"/>
    </row>
    <row r="38" spans="1:9" ht="33" customHeight="1">
      <c r="A38" s="35" t="s">
        <v>48</v>
      </c>
      <c r="B38" s="21">
        <f aca="true" t="shared" si="5" ref="B38:G38">B39+B40+B41</f>
        <v>80587</v>
      </c>
      <c r="C38" s="21">
        <f t="shared" si="5"/>
        <v>6112</v>
      </c>
      <c r="D38" s="21">
        <f t="shared" si="5"/>
        <v>90686</v>
      </c>
      <c r="E38" s="21">
        <f t="shared" si="5"/>
        <v>86877</v>
      </c>
      <c r="F38" s="21">
        <f t="shared" si="5"/>
        <v>84247</v>
      </c>
      <c r="G38" s="21">
        <f t="shared" si="5"/>
        <v>14762</v>
      </c>
      <c r="H38" s="59">
        <f t="shared" si="0"/>
        <v>17.522285660023503</v>
      </c>
      <c r="I38" s="30"/>
    </row>
    <row r="39" spans="1:9" ht="15">
      <c r="A39" s="34" t="s">
        <v>32</v>
      </c>
      <c r="B39" s="20">
        <v>74769</v>
      </c>
      <c r="C39" s="7">
        <v>5867</v>
      </c>
      <c r="D39" s="20">
        <v>85554</v>
      </c>
      <c r="E39" s="7">
        <v>82213</v>
      </c>
      <c r="F39" s="20">
        <v>78464</v>
      </c>
      <c r="G39" s="7">
        <v>14409</v>
      </c>
      <c r="H39" s="59">
        <f t="shared" si="0"/>
        <v>18.363835644371942</v>
      </c>
      <c r="I39" s="30"/>
    </row>
    <row r="40" spans="1:9" ht="15">
      <c r="A40" s="34" t="s">
        <v>33</v>
      </c>
      <c r="B40" s="20">
        <v>3115</v>
      </c>
      <c r="C40" s="7">
        <v>110</v>
      </c>
      <c r="D40" s="20">
        <v>2557</v>
      </c>
      <c r="E40" s="7">
        <v>2092</v>
      </c>
      <c r="F40" s="20">
        <v>2911</v>
      </c>
      <c r="G40" s="7">
        <v>170</v>
      </c>
      <c r="H40" s="59">
        <f t="shared" si="0"/>
        <v>5.839917554105119</v>
      </c>
      <c r="I40" s="30"/>
    </row>
    <row r="41" spans="1:9" ht="30">
      <c r="A41" s="34" t="s">
        <v>52</v>
      </c>
      <c r="B41" s="20">
        <v>2703</v>
      </c>
      <c r="C41" s="42">
        <v>135</v>
      </c>
      <c r="D41" s="20">
        <v>2575</v>
      </c>
      <c r="E41" s="42">
        <v>2572</v>
      </c>
      <c r="F41" s="20">
        <v>2872</v>
      </c>
      <c r="G41" s="42">
        <v>183</v>
      </c>
      <c r="H41" s="59">
        <f t="shared" si="0"/>
        <v>6.371866295264623</v>
      </c>
      <c r="I41" s="30"/>
    </row>
    <row r="42" spans="1:9" ht="19.5" customHeight="1">
      <c r="A42" s="35" t="s">
        <v>63</v>
      </c>
      <c r="B42" s="21">
        <f aca="true" t="shared" si="6" ref="B42:G42">B43</f>
        <v>294</v>
      </c>
      <c r="C42" s="21">
        <f t="shared" si="6"/>
        <v>0</v>
      </c>
      <c r="D42" s="21">
        <f>D43</f>
        <v>294</v>
      </c>
      <c r="E42" s="21">
        <f>E43</f>
        <v>294</v>
      </c>
      <c r="F42" s="21">
        <f t="shared" si="6"/>
        <v>303</v>
      </c>
      <c r="G42" s="21">
        <f t="shared" si="6"/>
        <v>0</v>
      </c>
      <c r="H42" s="59">
        <f t="shared" si="0"/>
        <v>0</v>
      </c>
      <c r="I42" s="30"/>
    </row>
    <row r="43" spans="1:9" ht="30.75" customHeight="1">
      <c r="A43" s="34" t="s">
        <v>64</v>
      </c>
      <c r="B43" s="20">
        <v>294</v>
      </c>
      <c r="C43" s="7">
        <v>0</v>
      </c>
      <c r="D43" s="20">
        <v>294</v>
      </c>
      <c r="E43" s="7">
        <v>294</v>
      </c>
      <c r="F43" s="20">
        <v>303</v>
      </c>
      <c r="G43" s="7">
        <v>0</v>
      </c>
      <c r="H43" s="59">
        <f t="shared" si="0"/>
        <v>0</v>
      </c>
      <c r="I43" s="30"/>
    </row>
    <row r="44" spans="1:9" ht="14.25">
      <c r="A44" s="35" t="s">
        <v>49</v>
      </c>
      <c r="B44" s="21">
        <f>B45+B46+B47</f>
        <v>39591</v>
      </c>
      <c r="C44" s="21">
        <f>C45+C46+C47</f>
        <v>2233</v>
      </c>
      <c r="D44" s="21">
        <f>D46+D45+D47</f>
        <v>35606</v>
      </c>
      <c r="E44" s="21">
        <f>E45+E46+E47</f>
        <v>27918</v>
      </c>
      <c r="F44" s="21">
        <f>F45+F46+F47</f>
        <v>39406</v>
      </c>
      <c r="G44" s="21">
        <f>G45+G46+G47</f>
        <v>1931</v>
      </c>
      <c r="H44" s="59">
        <f t="shared" si="0"/>
        <v>4.9002689945693545</v>
      </c>
      <c r="I44" s="30"/>
    </row>
    <row r="45" spans="1:9" ht="15">
      <c r="A45" s="34" t="s">
        <v>45</v>
      </c>
      <c r="B45" s="45">
        <v>3396</v>
      </c>
      <c r="C45" s="47">
        <v>0</v>
      </c>
      <c r="D45" s="45">
        <v>393</v>
      </c>
      <c r="E45" s="47">
        <v>393</v>
      </c>
      <c r="F45" s="45">
        <v>3500</v>
      </c>
      <c r="G45" s="47">
        <v>0</v>
      </c>
      <c r="H45" s="59">
        <f t="shared" si="0"/>
        <v>0</v>
      </c>
      <c r="I45" s="30"/>
    </row>
    <row r="46" spans="1:9" ht="15">
      <c r="A46" s="34" t="s">
        <v>34</v>
      </c>
      <c r="B46" s="20">
        <v>36195</v>
      </c>
      <c r="C46" s="7">
        <v>2233</v>
      </c>
      <c r="D46" s="20">
        <v>34106</v>
      </c>
      <c r="E46" s="7">
        <v>26418</v>
      </c>
      <c r="F46" s="20">
        <v>35906</v>
      </c>
      <c r="G46" s="7">
        <v>1931</v>
      </c>
      <c r="H46" s="59">
        <f t="shared" si="0"/>
        <v>5.377931264969643</v>
      </c>
      <c r="I46" s="30"/>
    </row>
    <row r="47" spans="1:9" ht="15">
      <c r="A47" s="36" t="s">
        <v>35</v>
      </c>
      <c r="B47" s="39">
        <v>0</v>
      </c>
      <c r="C47" s="37">
        <v>0</v>
      </c>
      <c r="D47" s="39">
        <v>1107</v>
      </c>
      <c r="E47" s="37">
        <v>1107</v>
      </c>
      <c r="F47" s="39">
        <v>0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 aca="true" t="shared" si="7" ref="B48:G48">B49</f>
        <v>31923</v>
      </c>
      <c r="C48" s="25">
        <f t="shared" si="7"/>
        <v>1850</v>
      </c>
      <c r="D48" s="25">
        <f>D49</f>
        <v>36852</v>
      </c>
      <c r="E48" s="25">
        <f>E49</f>
        <v>36753</v>
      </c>
      <c r="F48" s="25">
        <f t="shared" si="7"/>
        <v>32992</v>
      </c>
      <c r="G48" s="25">
        <f t="shared" si="7"/>
        <v>1538</v>
      </c>
      <c r="H48" s="59">
        <f t="shared" si="0"/>
        <v>4.661736178467507</v>
      </c>
      <c r="I48" s="30"/>
    </row>
    <row r="49" spans="1:9" ht="15">
      <c r="A49" s="36" t="s">
        <v>53</v>
      </c>
      <c r="B49" s="39">
        <v>31923</v>
      </c>
      <c r="C49" s="37">
        <v>1850</v>
      </c>
      <c r="D49" s="39">
        <v>36852</v>
      </c>
      <c r="E49" s="37">
        <v>36753</v>
      </c>
      <c r="F49" s="39">
        <v>32992</v>
      </c>
      <c r="G49" s="37">
        <v>1538</v>
      </c>
      <c r="H49" s="71">
        <f t="shared" si="0"/>
        <v>4.661736178467507</v>
      </c>
      <c r="I49" s="30"/>
    </row>
    <row r="50" spans="1:9" ht="28.5">
      <c r="A50" s="75" t="s">
        <v>75</v>
      </c>
      <c r="B50" s="8">
        <v>56</v>
      </c>
      <c r="C50" s="8">
        <v>56</v>
      </c>
      <c r="D50" s="8">
        <v>56</v>
      </c>
      <c r="E50" s="8">
        <v>56</v>
      </c>
      <c r="F50" s="8">
        <v>100</v>
      </c>
      <c r="G50" s="8">
        <v>100</v>
      </c>
      <c r="H50" s="74">
        <f t="shared" si="0"/>
        <v>100</v>
      </c>
      <c r="I50" s="30"/>
    </row>
    <row r="51" spans="1:9" ht="15" thickBot="1">
      <c r="A51" s="72" t="s">
        <v>38</v>
      </c>
      <c r="B51" s="73">
        <f aca="true" t="shared" si="8" ref="B51:G51">B7+B16+B17+B21+B26+B30+B32+B38+B42+B44+B48+B50</f>
        <v>718237</v>
      </c>
      <c r="C51" s="73">
        <f t="shared" si="8"/>
        <v>31758</v>
      </c>
      <c r="D51" s="94">
        <f t="shared" si="8"/>
        <v>830931</v>
      </c>
      <c r="E51" s="94">
        <f t="shared" si="8"/>
        <v>802448</v>
      </c>
      <c r="F51" s="95">
        <f t="shared" si="8"/>
        <v>766750</v>
      </c>
      <c r="G51" s="73">
        <f t="shared" si="8"/>
        <v>53891</v>
      </c>
      <c r="H51" s="59">
        <f t="shared" si="0"/>
        <v>7.0284969025105966</v>
      </c>
      <c r="I51" s="30"/>
    </row>
    <row r="52" spans="1:9" ht="15" thickTop="1">
      <c r="A52" s="92"/>
      <c r="B52" s="67"/>
      <c r="C52" s="67"/>
      <c r="D52" s="67"/>
      <c r="E52" s="67"/>
      <c r="F52" s="67"/>
      <c r="G52" s="67"/>
      <c r="H52" s="93"/>
      <c r="I52" s="30"/>
    </row>
    <row r="53" spans="1:9" ht="15.75">
      <c r="A53" s="41" t="s">
        <v>40</v>
      </c>
      <c r="B53" s="41"/>
      <c r="C53" s="41"/>
      <c r="D53" s="67"/>
      <c r="E53" s="67"/>
      <c r="F53" s="67"/>
      <c r="G53" s="67"/>
      <c r="H53" s="93"/>
      <c r="I53" s="30"/>
    </row>
    <row r="54" spans="1:9" ht="15.75">
      <c r="A54" s="41" t="s">
        <v>41</v>
      </c>
      <c r="B54" s="41"/>
      <c r="C54" s="41"/>
      <c r="D54" s="67"/>
      <c r="E54" s="67"/>
      <c r="F54" s="41" t="s">
        <v>42</v>
      </c>
      <c r="G54" s="41"/>
      <c r="H54" s="30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="145" zoomScaleNormal="145" zoomScalePageLayoutView="0" workbookViewId="0" topLeftCell="A34">
      <selection activeCell="D7" sqref="D7:F51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6" width="10.00390625" style="4" customWidth="1"/>
    <col min="7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" customHeight="1" thickBot="1">
      <c r="A4" s="103" t="s">
        <v>136</v>
      </c>
      <c r="B4" s="103"/>
      <c r="C4" s="103"/>
      <c r="D4" s="103"/>
      <c r="E4" s="103"/>
      <c r="F4" s="103"/>
      <c r="G4" s="103"/>
      <c r="H4" s="103"/>
    </row>
    <row r="5" ht="2.25" customHeight="1" hidden="1" thickBot="1"/>
    <row r="6" spans="1:9" ht="65.25" thickBot="1" thickTop="1">
      <c r="A6" s="31"/>
      <c r="B6" s="50" t="s">
        <v>85</v>
      </c>
      <c r="C6" s="51" t="s">
        <v>86</v>
      </c>
      <c r="D6" s="10" t="s">
        <v>110</v>
      </c>
      <c r="E6" s="27" t="s">
        <v>111</v>
      </c>
      <c r="F6" s="50" t="s">
        <v>140</v>
      </c>
      <c r="G6" s="52" t="s">
        <v>141</v>
      </c>
      <c r="H6" s="9" t="s">
        <v>0</v>
      </c>
      <c r="I6" s="30"/>
    </row>
    <row r="7" spans="1:9" ht="29.25" thickTop="1">
      <c r="A7" s="32" t="s">
        <v>18</v>
      </c>
      <c r="B7" s="46">
        <f>B8+B9+B10+B12+B14+B15+B13+B11</f>
        <v>100665</v>
      </c>
      <c r="C7" s="46">
        <f>C8+C9+C10+C11+C12+C13+C15+C14</f>
        <v>84424</v>
      </c>
      <c r="D7" s="46">
        <f>D8+D9+D10+D11+D12+D14+D15+D13</f>
        <v>111453</v>
      </c>
      <c r="E7" s="46">
        <f>E8+E9+E10+E11+E12+E14+E15+E13</f>
        <v>110239</v>
      </c>
      <c r="F7" s="46">
        <f>F8+F9+F10+F11+F12+F13+F14+F15</f>
        <v>99992</v>
      </c>
      <c r="G7" s="46">
        <f>G8+G9+G10+G11+G12+G13+G15+G14</f>
        <v>80498</v>
      </c>
      <c r="H7" s="59">
        <f aca="true" t="shared" si="0" ref="H7:H14">G7/F7*100</f>
        <v>80.50444035522843</v>
      </c>
      <c r="I7" s="30"/>
    </row>
    <row r="8" spans="1:9" ht="15">
      <c r="A8" s="33" t="s">
        <v>39</v>
      </c>
      <c r="B8" s="20">
        <v>15434</v>
      </c>
      <c r="C8" s="7">
        <v>12669</v>
      </c>
      <c r="D8" s="20">
        <v>16817</v>
      </c>
      <c r="E8" s="7">
        <v>16702</v>
      </c>
      <c r="F8" s="20">
        <v>16822</v>
      </c>
      <c r="G8" s="7">
        <v>14087</v>
      </c>
      <c r="H8" s="59">
        <f t="shared" si="0"/>
        <v>83.74152895018429</v>
      </c>
      <c r="I8" s="30"/>
    </row>
    <row r="9" spans="1:9" ht="15">
      <c r="A9" s="34" t="s">
        <v>19</v>
      </c>
      <c r="B9" s="20">
        <v>11280</v>
      </c>
      <c r="C9" s="7">
        <v>10139</v>
      </c>
      <c r="D9" s="20">
        <v>13658</v>
      </c>
      <c r="E9" s="7">
        <v>13582</v>
      </c>
      <c r="F9" s="20">
        <v>11313</v>
      </c>
      <c r="G9" s="7">
        <v>9942</v>
      </c>
      <c r="H9" s="59">
        <f t="shared" si="0"/>
        <v>87.88119862105542</v>
      </c>
      <c r="I9" s="30"/>
    </row>
    <row r="10" spans="1:9" ht="15">
      <c r="A10" s="34" t="s">
        <v>20</v>
      </c>
      <c r="B10" s="20">
        <v>40964</v>
      </c>
      <c r="C10" s="7">
        <v>35028</v>
      </c>
      <c r="D10" s="20">
        <v>46962</v>
      </c>
      <c r="E10" s="7">
        <v>46388</v>
      </c>
      <c r="F10" s="20">
        <v>37416</v>
      </c>
      <c r="G10" s="7">
        <v>31001</v>
      </c>
      <c r="H10" s="59">
        <f t="shared" si="0"/>
        <v>82.85492837288861</v>
      </c>
      <c r="I10" s="30"/>
    </row>
    <row r="11" spans="1:9" ht="15">
      <c r="A11" s="34" t="s">
        <v>51</v>
      </c>
      <c r="B11" s="20">
        <v>2</v>
      </c>
      <c r="C11" s="7">
        <v>2</v>
      </c>
      <c r="D11" s="20">
        <v>10</v>
      </c>
      <c r="E11" s="7">
        <v>10</v>
      </c>
      <c r="F11" s="20">
        <v>11</v>
      </c>
      <c r="G11" s="7">
        <v>11</v>
      </c>
      <c r="H11" s="59">
        <f t="shared" si="0"/>
        <v>100</v>
      </c>
      <c r="I11" s="30"/>
    </row>
    <row r="12" spans="1:9" ht="30">
      <c r="A12" s="34" t="s">
        <v>43</v>
      </c>
      <c r="B12" s="20">
        <v>8115</v>
      </c>
      <c r="C12" s="7">
        <v>6614</v>
      </c>
      <c r="D12" s="20">
        <v>8320</v>
      </c>
      <c r="E12" s="7">
        <v>8311</v>
      </c>
      <c r="F12" s="20">
        <v>7153</v>
      </c>
      <c r="G12" s="7">
        <v>6296</v>
      </c>
      <c r="H12" s="59">
        <f t="shared" si="0"/>
        <v>88.01901300153781</v>
      </c>
      <c r="I12" s="30"/>
    </row>
    <row r="13" spans="1:9" ht="15">
      <c r="A13" s="34" t="s">
        <v>77</v>
      </c>
      <c r="B13" s="20">
        <v>0</v>
      </c>
      <c r="C13" s="7">
        <v>0</v>
      </c>
      <c r="D13" s="20">
        <v>0</v>
      </c>
      <c r="E13" s="7">
        <v>0</v>
      </c>
      <c r="F13" s="20">
        <v>76</v>
      </c>
      <c r="G13" s="7">
        <v>0</v>
      </c>
      <c r="H13" s="59">
        <v>0</v>
      </c>
      <c r="I13" s="30"/>
    </row>
    <row r="14" spans="1:9" ht="30">
      <c r="A14" s="34" t="s">
        <v>68</v>
      </c>
      <c r="B14" s="20">
        <v>0</v>
      </c>
      <c r="C14" s="7">
        <v>0</v>
      </c>
      <c r="D14" s="20">
        <v>0</v>
      </c>
      <c r="E14" s="7">
        <v>0</v>
      </c>
      <c r="F14" s="20">
        <v>984</v>
      </c>
      <c r="G14" s="7">
        <v>984</v>
      </c>
      <c r="H14" s="59">
        <f t="shared" si="0"/>
        <v>100</v>
      </c>
      <c r="I14" s="30"/>
    </row>
    <row r="15" spans="1:9" ht="30">
      <c r="A15" s="34" t="s">
        <v>21</v>
      </c>
      <c r="B15" s="20">
        <v>24870</v>
      </c>
      <c r="C15" s="7">
        <v>19972</v>
      </c>
      <c r="D15" s="20">
        <v>25686</v>
      </c>
      <c r="E15" s="7">
        <v>25246</v>
      </c>
      <c r="F15" s="20">
        <v>26217</v>
      </c>
      <c r="G15" s="7">
        <v>18177</v>
      </c>
      <c r="H15" s="59">
        <f>G15/F15*100</f>
        <v>69.33287561505892</v>
      </c>
      <c r="I15" s="30"/>
    </row>
    <row r="16" spans="1:9" ht="14.25">
      <c r="A16" s="35" t="s">
        <v>22</v>
      </c>
      <c r="B16" s="23">
        <v>1728</v>
      </c>
      <c r="C16" s="8">
        <v>1268</v>
      </c>
      <c r="D16" s="23">
        <v>1728</v>
      </c>
      <c r="E16" s="8">
        <v>1728</v>
      </c>
      <c r="F16" s="23">
        <v>1947</v>
      </c>
      <c r="G16" s="8">
        <v>1380</v>
      </c>
      <c r="H16" s="59">
        <f>G16/F16*100</f>
        <v>70.87827426810478</v>
      </c>
      <c r="I16" s="30"/>
    </row>
    <row r="17" spans="1:9" ht="46.5" customHeight="1">
      <c r="A17" s="35" t="s">
        <v>46</v>
      </c>
      <c r="B17" s="23">
        <f>B18+B20+B19</f>
        <v>2423</v>
      </c>
      <c r="C17" s="23">
        <f>C19+C20+C18</f>
        <v>1919</v>
      </c>
      <c r="D17" s="23">
        <f>D19+D20+D18</f>
        <v>2425</v>
      </c>
      <c r="E17" s="11">
        <f>E18+E19+E20</f>
        <v>2422</v>
      </c>
      <c r="F17" s="11">
        <f>F18+F19+F20</f>
        <v>2482</v>
      </c>
      <c r="G17" s="23">
        <f>G19+G20+G18</f>
        <v>2019</v>
      </c>
      <c r="H17" s="59">
        <f>G17/F17*100</f>
        <v>81.34568896051572</v>
      </c>
      <c r="I17" s="30"/>
    </row>
    <row r="18" spans="1:9" ht="16.5" customHeight="1">
      <c r="A18" s="34" t="s">
        <v>71</v>
      </c>
      <c r="B18" s="20">
        <v>903</v>
      </c>
      <c r="C18" s="42">
        <v>754</v>
      </c>
      <c r="D18" s="20">
        <v>903</v>
      </c>
      <c r="E18" s="7">
        <v>903</v>
      </c>
      <c r="F18" s="20">
        <v>911</v>
      </c>
      <c r="G18" s="42">
        <v>771</v>
      </c>
      <c r="H18" s="59">
        <f>G18/F18*100</f>
        <v>84.63227222832053</v>
      </c>
      <c r="I18" s="30"/>
    </row>
    <row r="19" spans="1:9" ht="15">
      <c r="A19" s="34" t="s">
        <v>57</v>
      </c>
      <c r="B19" s="20">
        <v>1462</v>
      </c>
      <c r="C19" s="42">
        <v>1114</v>
      </c>
      <c r="D19" s="20">
        <v>1462</v>
      </c>
      <c r="E19" s="42">
        <v>1459</v>
      </c>
      <c r="F19" s="20">
        <v>1523</v>
      </c>
      <c r="G19" s="42">
        <v>1242</v>
      </c>
      <c r="H19" s="59">
        <f aca="true" t="shared" si="1" ref="H19:H26">G19/F19*100</f>
        <v>81.54957321076822</v>
      </c>
      <c r="I19" s="30"/>
    </row>
    <row r="20" spans="1:9" ht="15">
      <c r="A20" s="34" t="s">
        <v>69</v>
      </c>
      <c r="B20" s="20">
        <v>58</v>
      </c>
      <c r="C20" s="42">
        <v>51</v>
      </c>
      <c r="D20" s="20">
        <v>60</v>
      </c>
      <c r="E20" s="42">
        <v>60</v>
      </c>
      <c r="F20" s="20">
        <v>48</v>
      </c>
      <c r="G20" s="42">
        <v>6</v>
      </c>
      <c r="H20" s="59">
        <f t="shared" si="1"/>
        <v>12.5</v>
      </c>
      <c r="I20" s="30"/>
    </row>
    <row r="21" spans="1:9" ht="19.5" customHeight="1">
      <c r="A21" s="35" t="s">
        <v>23</v>
      </c>
      <c r="B21" s="21">
        <f>B22+B23+B24+B25</f>
        <v>38320</v>
      </c>
      <c r="C21" s="21">
        <f>C22+C23+C24+C25</f>
        <v>29139</v>
      </c>
      <c r="D21" s="21">
        <f>D23+D22+D25+D24</f>
        <v>39143</v>
      </c>
      <c r="E21" s="21">
        <f>E23+E22+E25+E24</f>
        <v>38384</v>
      </c>
      <c r="F21" s="21">
        <f>F22+F23+F24+F25</f>
        <v>38445</v>
      </c>
      <c r="G21" s="21">
        <f>G22+G23+G24+G25</f>
        <v>21929</v>
      </c>
      <c r="H21" s="59">
        <f t="shared" si="1"/>
        <v>57.03992716868254</v>
      </c>
      <c r="I21" s="30"/>
    </row>
    <row r="22" spans="1:9" ht="30">
      <c r="A22" s="34" t="s">
        <v>67</v>
      </c>
      <c r="B22" s="20">
        <v>1235</v>
      </c>
      <c r="C22" s="42">
        <v>911</v>
      </c>
      <c r="D22" s="20">
        <v>1234</v>
      </c>
      <c r="E22" s="42">
        <v>1204</v>
      </c>
      <c r="F22" s="20">
        <v>1044</v>
      </c>
      <c r="G22" s="42">
        <v>59</v>
      </c>
      <c r="H22" s="59">
        <f t="shared" si="1"/>
        <v>5.6513409961685825</v>
      </c>
      <c r="I22" s="30"/>
    </row>
    <row r="23" spans="1:9" ht="15">
      <c r="A23" s="34" t="s">
        <v>73</v>
      </c>
      <c r="B23" s="20">
        <v>53</v>
      </c>
      <c r="C23" s="42">
        <v>22</v>
      </c>
      <c r="D23" s="20">
        <v>23</v>
      </c>
      <c r="E23" s="7">
        <v>22</v>
      </c>
      <c r="F23" s="20">
        <v>50</v>
      </c>
      <c r="G23" s="42">
        <v>0</v>
      </c>
      <c r="H23" s="59">
        <f t="shared" si="1"/>
        <v>0</v>
      </c>
      <c r="I23" s="30"/>
    </row>
    <row r="24" spans="1:9" ht="15">
      <c r="A24" s="34" t="s">
        <v>66</v>
      </c>
      <c r="B24" s="20">
        <v>34044</v>
      </c>
      <c r="C24" s="7">
        <v>25711</v>
      </c>
      <c r="D24" s="20">
        <v>34898</v>
      </c>
      <c r="E24" s="7">
        <v>34200</v>
      </c>
      <c r="F24" s="20">
        <v>34460</v>
      </c>
      <c r="G24" s="7">
        <v>20221</v>
      </c>
      <c r="H24" s="59">
        <f t="shared" si="1"/>
        <v>58.6796285548462</v>
      </c>
      <c r="I24" s="30"/>
    </row>
    <row r="25" spans="1:9" ht="30">
      <c r="A25" s="34" t="s">
        <v>56</v>
      </c>
      <c r="B25" s="20">
        <v>2988</v>
      </c>
      <c r="C25" s="7">
        <v>2495</v>
      </c>
      <c r="D25" s="20">
        <v>2988</v>
      </c>
      <c r="E25" s="7">
        <v>2958</v>
      </c>
      <c r="F25" s="20">
        <v>2891</v>
      </c>
      <c r="G25" s="7">
        <v>1649</v>
      </c>
      <c r="H25" s="59">
        <f t="shared" si="1"/>
        <v>57.03908682116915</v>
      </c>
      <c r="I25" s="30"/>
    </row>
    <row r="26" spans="1:9" ht="28.5">
      <c r="A26" s="35" t="s">
        <v>24</v>
      </c>
      <c r="B26" s="21">
        <f aca="true" t="shared" si="2" ref="B26:G26">B27+B28+B29</f>
        <v>41886</v>
      </c>
      <c r="C26" s="21">
        <f t="shared" si="2"/>
        <v>30267</v>
      </c>
      <c r="D26" s="21">
        <f t="shared" si="2"/>
        <v>43812</v>
      </c>
      <c r="E26" s="21">
        <f t="shared" si="2"/>
        <v>41645</v>
      </c>
      <c r="F26" s="21">
        <f t="shared" si="2"/>
        <v>71239</v>
      </c>
      <c r="G26" s="21">
        <f t="shared" si="2"/>
        <v>35192</v>
      </c>
      <c r="H26" s="59">
        <f t="shared" si="1"/>
        <v>49.39990735411783</v>
      </c>
      <c r="I26" s="30"/>
    </row>
    <row r="27" spans="1:9" ht="15">
      <c r="A27" s="34" t="s">
        <v>25</v>
      </c>
      <c r="B27" s="20">
        <v>370</v>
      </c>
      <c r="C27" s="7">
        <v>370</v>
      </c>
      <c r="D27" s="20">
        <v>370</v>
      </c>
      <c r="E27" s="7">
        <v>370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41516</v>
      </c>
      <c r="C29" s="7">
        <v>29897</v>
      </c>
      <c r="D29" s="20">
        <v>43442</v>
      </c>
      <c r="E29" s="7">
        <v>41275</v>
      </c>
      <c r="F29" s="20">
        <v>71239</v>
      </c>
      <c r="G29" s="7">
        <v>35192</v>
      </c>
      <c r="H29" s="59">
        <f aca="true" t="shared" si="3" ref="H29:H51">G29/F29*100</f>
        <v>49.39990735411783</v>
      </c>
      <c r="I29" s="30"/>
    </row>
    <row r="30" spans="1:9" ht="28.5">
      <c r="A30" s="35" t="s">
        <v>50</v>
      </c>
      <c r="B30" s="23">
        <f aca="true" t="shared" si="4" ref="B30:G30">B31</f>
        <v>185</v>
      </c>
      <c r="C30" s="23">
        <f t="shared" si="4"/>
        <v>0</v>
      </c>
      <c r="D30" s="23">
        <f t="shared" si="4"/>
        <v>185</v>
      </c>
      <c r="E30" s="11">
        <f t="shared" si="4"/>
        <v>185</v>
      </c>
      <c r="F30" s="23">
        <f t="shared" si="4"/>
        <v>128</v>
      </c>
      <c r="G30" s="23">
        <f t="shared" si="4"/>
        <v>0</v>
      </c>
      <c r="H30" s="59">
        <f t="shared" si="3"/>
        <v>0</v>
      </c>
      <c r="I30" s="30"/>
    </row>
    <row r="31" spans="1:9" ht="15">
      <c r="A31" s="49" t="s">
        <v>59</v>
      </c>
      <c r="B31" s="20">
        <v>185</v>
      </c>
      <c r="C31" s="7">
        <v>0</v>
      </c>
      <c r="D31" s="20">
        <v>185</v>
      </c>
      <c r="E31" s="7">
        <v>185</v>
      </c>
      <c r="F31" s="20">
        <v>128</v>
      </c>
      <c r="G31" s="7">
        <v>0</v>
      </c>
      <c r="H31" s="59">
        <f t="shared" si="3"/>
        <v>0</v>
      </c>
      <c r="I31" s="30"/>
    </row>
    <row r="32" spans="1:9" ht="14.25">
      <c r="A32" s="35" t="s">
        <v>47</v>
      </c>
      <c r="B32" s="21">
        <f>B33+B35+B34+B36+B37</f>
        <v>452588</v>
      </c>
      <c r="C32" s="21">
        <f>C33+C34+C35+C36+C37</f>
        <v>336819</v>
      </c>
      <c r="D32" s="21">
        <f>D33+D34+D35+D36+D37</f>
        <v>463628</v>
      </c>
      <c r="E32" s="21">
        <f>E33+E34+E35+E36+E37</f>
        <v>455406</v>
      </c>
      <c r="F32" s="21">
        <f>F33+F34+F35+F36+F37</f>
        <v>446237</v>
      </c>
      <c r="G32" s="21">
        <f>G33+G34+G35+G36+G37</f>
        <v>425945</v>
      </c>
      <c r="H32" s="59">
        <f t="shared" si="3"/>
        <v>95.45264063715021</v>
      </c>
      <c r="I32" s="30"/>
    </row>
    <row r="33" spans="1:9" ht="15">
      <c r="A33" s="34" t="s">
        <v>28</v>
      </c>
      <c r="B33" s="20">
        <v>89612</v>
      </c>
      <c r="C33" s="7">
        <v>71412</v>
      </c>
      <c r="D33" s="20">
        <v>91787</v>
      </c>
      <c r="E33" s="7">
        <v>91768</v>
      </c>
      <c r="F33" s="20">
        <v>91966</v>
      </c>
      <c r="G33" s="7">
        <v>89881</v>
      </c>
      <c r="H33" s="59">
        <f t="shared" si="3"/>
        <v>97.73285779527217</v>
      </c>
      <c r="I33" s="30"/>
    </row>
    <row r="34" spans="1:9" ht="15">
      <c r="A34" s="34" t="s">
        <v>29</v>
      </c>
      <c r="B34" s="20">
        <v>306842</v>
      </c>
      <c r="C34" s="7">
        <v>220210</v>
      </c>
      <c r="D34" s="20">
        <v>311787</v>
      </c>
      <c r="E34" s="7">
        <v>303842</v>
      </c>
      <c r="F34" s="20">
        <v>302008</v>
      </c>
      <c r="G34" s="7">
        <v>291014</v>
      </c>
      <c r="H34" s="59">
        <f t="shared" si="3"/>
        <v>96.35969908081906</v>
      </c>
      <c r="I34" s="30"/>
    </row>
    <row r="35" spans="1:9" ht="15.75">
      <c r="A35" s="57" t="s">
        <v>82</v>
      </c>
      <c r="B35" s="20">
        <v>31964</v>
      </c>
      <c r="C35" s="7">
        <v>25607</v>
      </c>
      <c r="D35" s="20">
        <v>33076</v>
      </c>
      <c r="E35" s="7">
        <v>33076</v>
      </c>
      <c r="F35" s="20">
        <v>28751</v>
      </c>
      <c r="G35" s="7">
        <v>28751</v>
      </c>
      <c r="H35" s="59">
        <f t="shared" si="3"/>
        <v>100</v>
      </c>
      <c r="I35" s="30"/>
    </row>
    <row r="36" spans="1:9" ht="30">
      <c r="A36" s="34" t="s">
        <v>30</v>
      </c>
      <c r="B36" s="20">
        <v>8760</v>
      </c>
      <c r="C36" s="7">
        <v>7908</v>
      </c>
      <c r="D36" s="20">
        <v>8706</v>
      </c>
      <c r="E36" s="7">
        <v>8706</v>
      </c>
      <c r="F36" s="20">
        <v>6711</v>
      </c>
      <c r="G36" s="7">
        <v>3744</v>
      </c>
      <c r="H36" s="59">
        <f t="shared" si="3"/>
        <v>55.78900312919088</v>
      </c>
      <c r="I36" s="30"/>
    </row>
    <row r="37" spans="1:9" ht="30">
      <c r="A37" s="34" t="s">
        <v>31</v>
      </c>
      <c r="B37" s="20">
        <v>15410</v>
      </c>
      <c r="C37" s="7">
        <v>11682</v>
      </c>
      <c r="D37" s="20">
        <v>18272</v>
      </c>
      <c r="E37" s="7">
        <v>18014</v>
      </c>
      <c r="F37" s="20">
        <v>16801</v>
      </c>
      <c r="G37" s="7">
        <v>12555</v>
      </c>
      <c r="H37" s="59">
        <f t="shared" si="3"/>
        <v>74.72769478007262</v>
      </c>
      <c r="I37" s="30"/>
    </row>
    <row r="38" spans="1:9" ht="33" customHeight="1">
      <c r="A38" s="35" t="s">
        <v>48</v>
      </c>
      <c r="B38" s="21">
        <f aca="true" t="shared" si="5" ref="B38:G38">B39+B40+B41</f>
        <v>88198</v>
      </c>
      <c r="C38" s="21">
        <f t="shared" si="5"/>
        <v>74346</v>
      </c>
      <c r="D38" s="21">
        <f t="shared" si="5"/>
        <v>90583</v>
      </c>
      <c r="E38" s="21">
        <f t="shared" si="5"/>
        <v>90462</v>
      </c>
      <c r="F38" s="21">
        <f t="shared" si="5"/>
        <v>90600</v>
      </c>
      <c r="G38" s="21">
        <f t="shared" si="5"/>
        <v>77194</v>
      </c>
      <c r="H38" s="59">
        <f t="shared" si="3"/>
        <v>85.20309050772626</v>
      </c>
      <c r="I38" s="30"/>
    </row>
    <row r="39" spans="1:9" ht="15">
      <c r="A39" s="34" t="s">
        <v>32</v>
      </c>
      <c r="B39" s="20">
        <v>83394</v>
      </c>
      <c r="C39" s="7">
        <v>70467</v>
      </c>
      <c r="D39" s="20">
        <v>85844</v>
      </c>
      <c r="E39" s="7">
        <v>85762</v>
      </c>
      <c r="F39" s="20">
        <v>85149</v>
      </c>
      <c r="G39" s="7">
        <v>73559</v>
      </c>
      <c r="H39" s="59">
        <f t="shared" si="3"/>
        <v>86.38856592561275</v>
      </c>
      <c r="I39" s="30"/>
    </row>
    <row r="40" spans="1:9" ht="15">
      <c r="A40" s="34" t="s">
        <v>33</v>
      </c>
      <c r="B40" s="20">
        <v>2796</v>
      </c>
      <c r="C40" s="7">
        <v>2122</v>
      </c>
      <c r="D40" s="20">
        <v>2549</v>
      </c>
      <c r="E40" s="7">
        <v>2527</v>
      </c>
      <c r="F40" s="20">
        <v>2625</v>
      </c>
      <c r="G40" s="7">
        <v>1669</v>
      </c>
      <c r="H40" s="59">
        <f t="shared" si="3"/>
        <v>63.58095238095238</v>
      </c>
      <c r="I40" s="30"/>
    </row>
    <row r="41" spans="1:9" ht="30">
      <c r="A41" s="34" t="s">
        <v>52</v>
      </c>
      <c r="B41" s="20">
        <v>2008</v>
      </c>
      <c r="C41" s="42">
        <v>1757</v>
      </c>
      <c r="D41" s="20">
        <v>2190</v>
      </c>
      <c r="E41" s="42">
        <v>2173</v>
      </c>
      <c r="F41" s="20">
        <v>2826</v>
      </c>
      <c r="G41" s="42">
        <v>1966</v>
      </c>
      <c r="H41" s="59">
        <f t="shared" si="3"/>
        <v>69.56829440905874</v>
      </c>
      <c r="I41" s="30"/>
    </row>
    <row r="42" spans="1:9" ht="19.5" customHeight="1">
      <c r="A42" s="35" t="s">
        <v>63</v>
      </c>
      <c r="B42" s="21">
        <f aca="true" t="shared" si="6" ref="B42:G42">B43</f>
        <v>290</v>
      </c>
      <c r="C42" s="21">
        <f t="shared" si="6"/>
        <v>147</v>
      </c>
      <c r="D42" s="21">
        <f t="shared" si="6"/>
        <v>290</v>
      </c>
      <c r="E42" s="21">
        <f t="shared" si="6"/>
        <v>289</v>
      </c>
      <c r="F42" s="21">
        <f t="shared" si="6"/>
        <v>294</v>
      </c>
      <c r="G42" s="21">
        <f t="shared" si="6"/>
        <v>193</v>
      </c>
      <c r="H42" s="59">
        <f t="shared" si="3"/>
        <v>65.64625850340136</v>
      </c>
      <c r="I42" s="30"/>
    </row>
    <row r="43" spans="1:9" ht="30.75" customHeight="1">
      <c r="A43" s="34" t="s">
        <v>64</v>
      </c>
      <c r="B43" s="20">
        <v>290</v>
      </c>
      <c r="C43" s="7">
        <v>147</v>
      </c>
      <c r="D43" s="20">
        <v>290</v>
      </c>
      <c r="E43" s="7">
        <v>289</v>
      </c>
      <c r="F43" s="20">
        <v>294</v>
      </c>
      <c r="G43" s="7">
        <v>193</v>
      </c>
      <c r="H43" s="59">
        <f t="shared" si="3"/>
        <v>65.64625850340136</v>
      </c>
      <c r="I43" s="30"/>
    </row>
    <row r="44" spans="1:9" ht="14.25">
      <c r="A44" s="35" t="s">
        <v>49</v>
      </c>
      <c r="B44" s="21">
        <f>B45+B46+B47</f>
        <v>51675</v>
      </c>
      <c r="C44" s="21">
        <f>C45+C46+C47</f>
        <v>42257</v>
      </c>
      <c r="D44" s="21">
        <f>D46+D45+D47</f>
        <v>76674</v>
      </c>
      <c r="E44" s="21">
        <f>E45+E46+E47</f>
        <v>73610</v>
      </c>
      <c r="F44" s="21">
        <f>F45+F46+F47</f>
        <v>34427</v>
      </c>
      <c r="G44" s="21">
        <f>G45+G46+G47</f>
        <v>21691</v>
      </c>
      <c r="H44" s="59">
        <f t="shared" si="3"/>
        <v>63.005780346820806</v>
      </c>
      <c r="I44" s="30"/>
    </row>
    <row r="45" spans="1:9" ht="15">
      <c r="A45" s="34" t="s">
        <v>45</v>
      </c>
      <c r="B45" s="45">
        <v>106</v>
      </c>
      <c r="C45" s="47">
        <v>91</v>
      </c>
      <c r="D45" s="45">
        <v>91</v>
      </c>
      <c r="E45" s="47">
        <v>91</v>
      </c>
      <c r="F45" s="45">
        <v>397</v>
      </c>
      <c r="G45" s="47">
        <v>393</v>
      </c>
      <c r="H45" s="59">
        <f t="shared" si="3"/>
        <v>98.99244332493703</v>
      </c>
      <c r="I45" s="30"/>
    </row>
    <row r="46" spans="1:9" ht="15">
      <c r="A46" s="34" t="s">
        <v>34</v>
      </c>
      <c r="B46" s="20">
        <v>28529</v>
      </c>
      <c r="C46" s="7">
        <v>19126</v>
      </c>
      <c r="D46" s="20">
        <v>27830</v>
      </c>
      <c r="E46" s="7">
        <v>24766</v>
      </c>
      <c r="F46" s="20">
        <v>34030</v>
      </c>
      <c r="G46" s="7">
        <v>21298</v>
      </c>
      <c r="H46" s="59">
        <f t="shared" si="3"/>
        <v>62.58595357037908</v>
      </c>
      <c r="I46" s="30"/>
    </row>
    <row r="47" spans="1:9" ht="15">
      <c r="A47" s="36" t="s">
        <v>35</v>
      </c>
      <c r="B47" s="39">
        <v>23040</v>
      </c>
      <c r="C47" s="37">
        <v>23040</v>
      </c>
      <c r="D47" s="39">
        <v>48753</v>
      </c>
      <c r="E47" s="37">
        <v>48753</v>
      </c>
      <c r="F47" s="39">
        <v>0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 aca="true" t="shared" si="7" ref="B48:G48">B49</f>
        <v>36289</v>
      </c>
      <c r="C48" s="25">
        <f t="shared" si="7"/>
        <v>28821</v>
      </c>
      <c r="D48" s="25">
        <f>D49</f>
        <v>36922</v>
      </c>
      <c r="E48" s="25">
        <f>E49</f>
        <v>36827</v>
      </c>
      <c r="F48" s="25">
        <f>F49</f>
        <v>33520</v>
      </c>
      <c r="G48" s="25">
        <f t="shared" si="7"/>
        <v>30905</v>
      </c>
      <c r="H48" s="59">
        <f t="shared" si="3"/>
        <v>92.19868735083531</v>
      </c>
      <c r="I48" s="30"/>
    </row>
    <row r="49" spans="1:9" ht="15">
      <c r="A49" s="36" t="s">
        <v>53</v>
      </c>
      <c r="B49" s="39">
        <v>36289</v>
      </c>
      <c r="C49" s="37">
        <v>28821</v>
      </c>
      <c r="D49" s="39">
        <v>36922</v>
      </c>
      <c r="E49" s="37">
        <v>36827</v>
      </c>
      <c r="F49" s="39">
        <v>33520</v>
      </c>
      <c r="G49" s="37">
        <v>30905</v>
      </c>
      <c r="H49" s="59">
        <f t="shared" si="3"/>
        <v>92.19868735083531</v>
      </c>
      <c r="I49" s="30"/>
    </row>
    <row r="50" spans="1:9" ht="29.25" thickBot="1">
      <c r="A50" s="75" t="s">
        <v>75</v>
      </c>
      <c r="B50" s="8">
        <v>11</v>
      </c>
      <c r="C50" s="8">
        <v>11</v>
      </c>
      <c r="D50" s="8">
        <v>11</v>
      </c>
      <c r="E50" s="8">
        <v>11</v>
      </c>
      <c r="F50" s="8">
        <v>56</v>
      </c>
      <c r="G50" s="8">
        <v>56</v>
      </c>
      <c r="H50" s="74">
        <f>G50/F50*100</f>
        <v>100</v>
      </c>
      <c r="I50" s="30"/>
    </row>
    <row r="51" spans="1:9" ht="15.75" thickBot="1" thickTop="1">
      <c r="A51" s="38" t="s">
        <v>38</v>
      </c>
      <c r="B51" s="40">
        <f>B7+B16+B17+B21+B26+B30+B32+B38+B42+B44+B48+B50</f>
        <v>814258</v>
      </c>
      <c r="C51" s="40">
        <f>C48+C44+C42+C38+C32+C30+C26+C21+C17+C16+C7+C50</f>
        <v>629418</v>
      </c>
      <c r="D51" s="73">
        <f>D7+D16+D17+D21+D26+D30+D32+D38+D42+D44+D48+D50</f>
        <v>866854</v>
      </c>
      <c r="E51" s="73">
        <f>E7+E16+E17+E21+E26+E30+E32+E38+E42+E44+E48+E50</f>
        <v>851208</v>
      </c>
      <c r="F51" s="73">
        <f>F7+F16+F17+F21+F26+F30+F32+F38+F42+F44+F48+F50</f>
        <v>819367</v>
      </c>
      <c r="G51" s="40">
        <f>G48+G44+G42+G38+G32+G30+G26+G21+G17+G16+G7+G50</f>
        <v>697002</v>
      </c>
      <c r="H51" s="59">
        <f t="shared" si="3"/>
        <v>85.06591063589332</v>
      </c>
      <c r="I51" s="30"/>
    </row>
    <row r="52" spans="2:9" ht="0.75" customHeight="1" thickBot="1" thickTop="1">
      <c r="B52" s="30"/>
      <c r="C52" s="30"/>
      <c r="D52" s="40">
        <f>D49+D45+D43+D39+D33+D31+D27+D22+D18+D17+D7+D51</f>
        <v>1198358</v>
      </c>
      <c r="E52" s="40">
        <f>E49+E45+E43+E39+E33+E31+E27+E22+E18+E17+E7+E51</f>
        <v>1181268</v>
      </c>
      <c r="F52" s="40">
        <f>F49+F45+F43+F39+F33+F31+F27+F21+F17+F16+F7</f>
        <v>354320</v>
      </c>
      <c r="G52" s="30"/>
      <c r="H52" s="30"/>
      <c r="I52" s="30"/>
    </row>
    <row r="53" spans="1:9" ht="16.5" thickTop="1">
      <c r="A53" s="41" t="s">
        <v>40</v>
      </c>
      <c r="B53" s="41"/>
      <c r="C53" s="41"/>
      <c r="D53" s="41"/>
      <c r="E53" s="41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104" t="s">
        <v>42</v>
      </c>
      <c r="G54" s="104"/>
      <c r="H54" s="104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4">
    <mergeCell ref="A2:H2"/>
    <mergeCell ref="A3:H3"/>
    <mergeCell ref="A4:H4"/>
    <mergeCell ref="F54:H5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43"/>
  <sheetViews>
    <sheetView view="pageBreakPreview" zoomScaleSheetLayoutView="100" zoomScalePageLayoutView="0" workbookViewId="0" topLeftCell="A11">
      <selection activeCell="F14" sqref="F14:F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102" t="s">
        <v>16</v>
      </c>
      <c r="B2" s="102"/>
      <c r="C2" s="102"/>
      <c r="D2" s="102"/>
      <c r="E2" s="102"/>
      <c r="F2" s="102"/>
      <c r="G2" s="102"/>
      <c r="H2" s="102"/>
    </row>
    <row r="3" spans="1:8" ht="18.75">
      <c r="A3" s="102" t="s">
        <v>17</v>
      </c>
      <c r="B3" s="102"/>
      <c r="C3" s="102"/>
      <c r="D3" s="102"/>
      <c r="E3" s="102"/>
      <c r="F3" s="102"/>
      <c r="G3" s="102"/>
      <c r="H3" s="102"/>
    </row>
    <row r="4" spans="1:8" ht="19.5" thickBot="1">
      <c r="A4" s="102" t="s">
        <v>142</v>
      </c>
      <c r="B4" s="102"/>
      <c r="C4" s="102"/>
      <c r="D4" s="102"/>
      <c r="E4" s="102"/>
      <c r="F4" s="102"/>
      <c r="G4" s="102"/>
      <c r="H4" s="102"/>
    </row>
    <row r="5" ht="13.5" hidden="1" thickBot="1"/>
    <row r="6" spans="1:8" ht="65.25" customHeight="1" thickBot="1" thickTop="1">
      <c r="A6" s="5"/>
      <c r="B6" s="55" t="s">
        <v>87</v>
      </c>
      <c r="C6" s="56" t="s">
        <v>143</v>
      </c>
      <c r="D6" s="43" t="s">
        <v>110</v>
      </c>
      <c r="E6" s="54" t="s">
        <v>111</v>
      </c>
      <c r="F6" s="61" t="s">
        <v>144</v>
      </c>
      <c r="G6" s="52" t="s">
        <v>145</v>
      </c>
      <c r="H6" s="9" t="s">
        <v>0</v>
      </c>
    </row>
    <row r="7" spans="1:8" ht="16.5" thickTop="1">
      <c r="A7" s="12" t="s">
        <v>1</v>
      </c>
      <c r="B7" s="18">
        <f aca="true" t="shared" si="0" ref="B7:G7">B8+B9+B10+B11+B12+B13</f>
        <v>188691</v>
      </c>
      <c r="C7" s="18">
        <f t="shared" si="0"/>
        <v>179700</v>
      </c>
      <c r="D7" s="18">
        <f t="shared" si="0"/>
        <v>197010</v>
      </c>
      <c r="E7" s="18">
        <f t="shared" si="0"/>
        <v>204890</v>
      </c>
      <c r="F7" s="18">
        <f t="shared" si="0"/>
        <v>205632</v>
      </c>
      <c r="G7" s="18">
        <f t="shared" si="0"/>
        <v>186898</v>
      </c>
      <c r="H7" s="19">
        <f aca="true" t="shared" si="1" ref="H7:H13">ROUND(G7/F7*100,1)</f>
        <v>90.9</v>
      </c>
    </row>
    <row r="8" spans="1:8" ht="31.5">
      <c r="A8" s="13" t="s">
        <v>2</v>
      </c>
      <c r="B8" s="53">
        <v>142700</v>
      </c>
      <c r="C8" s="54">
        <v>130107</v>
      </c>
      <c r="D8" s="53">
        <v>149590</v>
      </c>
      <c r="E8" s="54">
        <v>151546</v>
      </c>
      <c r="F8" s="53">
        <v>156284</v>
      </c>
      <c r="G8" s="54">
        <v>137269</v>
      </c>
      <c r="H8" s="22">
        <f t="shared" si="1"/>
        <v>87.8</v>
      </c>
    </row>
    <row r="9" spans="1:8" ht="15.75">
      <c r="A9" s="13" t="s">
        <v>65</v>
      </c>
      <c r="B9" s="53">
        <v>21400</v>
      </c>
      <c r="C9" s="54">
        <v>21756</v>
      </c>
      <c r="D9" s="53">
        <v>21400</v>
      </c>
      <c r="E9" s="54">
        <v>23682</v>
      </c>
      <c r="F9" s="53">
        <v>22400</v>
      </c>
      <c r="G9" s="54">
        <v>20492</v>
      </c>
      <c r="H9" s="22">
        <f t="shared" si="1"/>
        <v>91.5</v>
      </c>
    </row>
    <row r="10" spans="1:8" ht="31.5">
      <c r="A10" s="13" t="s">
        <v>3</v>
      </c>
      <c r="B10" s="53">
        <v>5220</v>
      </c>
      <c r="C10" s="54">
        <v>7014</v>
      </c>
      <c r="D10" s="53">
        <v>5227</v>
      </c>
      <c r="E10" s="54">
        <v>7495</v>
      </c>
      <c r="F10" s="53">
        <v>6385</v>
      </c>
      <c r="G10" s="54">
        <v>7747</v>
      </c>
      <c r="H10" s="22">
        <f t="shared" si="1"/>
        <v>121.3</v>
      </c>
    </row>
    <row r="11" spans="1:8" ht="31.5">
      <c r="A11" s="13" t="s">
        <v>4</v>
      </c>
      <c r="B11" s="53">
        <v>3366</v>
      </c>
      <c r="C11" s="54">
        <v>3046</v>
      </c>
      <c r="D11" s="53">
        <v>3441</v>
      </c>
      <c r="E11" s="54">
        <v>3487</v>
      </c>
      <c r="F11" s="53">
        <v>3670</v>
      </c>
      <c r="G11" s="54">
        <v>3283</v>
      </c>
      <c r="H11" s="22">
        <f t="shared" si="1"/>
        <v>89.5</v>
      </c>
    </row>
    <row r="12" spans="1:8" ht="15.75">
      <c r="A12" s="13" t="s">
        <v>5</v>
      </c>
      <c r="B12" s="53">
        <v>15005</v>
      </c>
      <c r="C12" s="54">
        <v>16577</v>
      </c>
      <c r="D12" s="53">
        <v>16352</v>
      </c>
      <c r="E12" s="54">
        <v>17347</v>
      </c>
      <c r="F12" s="53">
        <v>15893</v>
      </c>
      <c r="G12" s="54">
        <v>16691</v>
      </c>
      <c r="H12" s="22">
        <f t="shared" si="1"/>
        <v>105</v>
      </c>
    </row>
    <row r="13" spans="1:8" ht="15.75">
      <c r="A13" s="13" t="s">
        <v>6</v>
      </c>
      <c r="B13" s="53">
        <v>1000</v>
      </c>
      <c r="C13" s="54">
        <v>1200</v>
      </c>
      <c r="D13" s="53">
        <v>1000</v>
      </c>
      <c r="E13" s="54">
        <v>1333</v>
      </c>
      <c r="F13" s="53">
        <v>1000</v>
      </c>
      <c r="G13" s="54">
        <v>1416</v>
      </c>
      <c r="H13" s="22">
        <f t="shared" si="1"/>
        <v>141.6</v>
      </c>
    </row>
    <row r="14" spans="1:8" ht="31.5">
      <c r="A14" s="14" t="s">
        <v>9</v>
      </c>
      <c r="B14" s="21">
        <f aca="true" t="shared" si="2" ref="B14:G14">B15+B16+B17+B18+B19+B20</f>
        <v>19526</v>
      </c>
      <c r="C14" s="21">
        <f t="shared" si="2"/>
        <v>21042</v>
      </c>
      <c r="D14" s="21">
        <f t="shared" si="2"/>
        <v>21911</v>
      </c>
      <c r="E14" s="21">
        <f t="shared" si="2"/>
        <v>23123</v>
      </c>
      <c r="F14" s="21">
        <f t="shared" si="2"/>
        <v>18445</v>
      </c>
      <c r="G14" s="21">
        <f t="shared" si="2"/>
        <v>18557</v>
      </c>
      <c r="H14" s="22">
        <f aca="true" t="shared" si="3" ref="H14:H22">ROUND(G14/F14*100,1)</f>
        <v>100.6</v>
      </c>
    </row>
    <row r="15" spans="1:8" ht="47.25" customHeight="1">
      <c r="A15" s="15" t="s">
        <v>10</v>
      </c>
      <c r="B15" s="20">
        <v>2556</v>
      </c>
      <c r="C15" s="7">
        <v>3504</v>
      </c>
      <c r="D15" s="20">
        <v>2857</v>
      </c>
      <c r="E15" s="7">
        <v>3870</v>
      </c>
      <c r="F15" s="20">
        <v>3050</v>
      </c>
      <c r="G15" s="7">
        <v>3055</v>
      </c>
      <c r="H15" s="22">
        <f t="shared" si="3"/>
        <v>100.2</v>
      </c>
    </row>
    <row r="16" spans="1:8" ht="48" customHeight="1">
      <c r="A16" s="13" t="s">
        <v>11</v>
      </c>
      <c r="B16" s="53">
        <v>92</v>
      </c>
      <c r="C16" s="54">
        <v>38</v>
      </c>
      <c r="D16" s="53">
        <v>92</v>
      </c>
      <c r="E16" s="54">
        <v>25</v>
      </c>
      <c r="F16" s="53">
        <v>34</v>
      </c>
      <c r="G16" s="54">
        <v>63</v>
      </c>
      <c r="H16" s="22">
        <f t="shared" si="3"/>
        <v>185.3</v>
      </c>
    </row>
    <row r="17" spans="1:8" ht="47.25">
      <c r="A17" s="13" t="s">
        <v>44</v>
      </c>
      <c r="B17" s="53">
        <v>370</v>
      </c>
      <c r="C17" s="54">
        <v>1248</v>
      </c>
      <c r="D17" s="53">
        <v>1047</v>
      </c>
      <c r="E17" s="54">
        <v>1293</v>
      </c>
      <c r="F17" s="53">
        <v>264</v>
      </c>
      <c r="G17" s="54">
        <v>1069</v>
      </c>
      <c r="H17" s="22">
        <f t="shared" si="3"/>
        <v>404.9</v>
      </c>
    </row>
    <row r="18" spans="1:8" ht="15.75">
      <c r="A18" s="13" t="s">
        <v>12</v>
      </c>
      <c r="B18" s="53">
        <v>1574</v>
      </c>
      <c r="C18" s="54">
        <v>1114</v>
      </c>
      <c r="D18" s="53">
        <v>1732</v>
      </c>
      <c r="E18" s="54">
        <v>1486</v>
      </c>
      <c r="F18" s="53">
        <v>52</v>
      </c>
      <c r="G18" s="54">
        <v>302</v>
      </c>
      <c r="H18" s="22">
        <f t="shared" si="3"/>
        <v>580.8</v>
      </c>
    </row>
    <row r="19" spans="1:8" ht="63">
      <c r="A19" s="13" t="s">
        <v>60</v>
      </c>
      <c r="B19" s="53">
        <v>10269</v>
      </c>
      <c r="C19" s="54">
        <v>10390</v>
      </c>
      <c r="D19" s="53">
        <v>11415</v>
      </c>
      <c r="E19" s="54">
        <v>11608</v>
      </c>
      <c r="F19" s="53">
        <v>10810</v>
      </c>
      <c r="G19" s="54">
        <v>9735</v>
      </c>
      <c r="H19" s="22">
        <f t="shared" si="3"/>
        <v>90.1</v>
      </c>
    </row>
    <row r="20" spans="1:8" ht="31.5">
      <c r="A20" s="13" t="s">
        <v>13</v>
      </c>
      <c r="B20" s="20">
        <v>4665</v>
      </c>
      <c r="C20" s="7">
        <v>4748</v>
      </c>
      <c r="D20" s="20">
        <v>4768</v>
      </c>
      <c r="E20" s="7">
        <v>4841</v>
      </c>
      <c r="F20" s="20">
        <v>4235</v>
      </c>
      <c r="G20" s="7">
        <v>4333</v>
      </c>
      <c r="H20" s="22">
        <f t="shared" si="3"/>
        <v>102.3</v>
      </c>
    </row>
    <row r="21" spans="1:8" ht="31.5">
      <c r="A21" s="14" t="s">
        <v>14</v>
      </c>
      <c r="B21" s="28">
        <f>B7+B14</f>
        <v>208217</v>
      </c>
      <c r="C21" s="28">
        <f>C14+C7</f>
        <v>200742</v>
      </c>
      <c r="D21" s="28">
        <f>D7+D14</f>
        <v>218921</v>
      </c>
      <c r="E21" s="28">
        <f>E7+E14</f>
        <v>228013</v>
      </c>
      <c r="F21" s="28">
        <f>F7+F14</f>
        <v>224077</v>
      </c>
      <c r="G21" s="28">
        <f>G14+G7</f>
        <v>205455</v>
      </c>
      <c r="H21" s="22">
        <f t="shared" si="3"/>
        <v>91.7</v>
      </c>
    </row>
    <row r="22" spans="1:8" ht="31.5">
      <c r="A22" s="16" t="s">
        <v>54</v>
      </c>
      <c r="B22" s="25">
        <v>582026</v>
      </c>
      <c r="C22" s="48">
        <v>559410</v>
      </c>
      <c r="D22" s="25">
        <v>620242</v>
      </c>
      <c r="E22" s="48">
        <v>620133</v>
      </c>
      <c r="F22" s="25">
        <v>586150</v>
      </c>
      <c r="G22" s="48">
        <v>573110</v>
      </c>
      <c r="H22" s="29">
        <f t="shared" si="3"/>
        <v>97.8</v>
      </c>
    </row>
    <row r="23" spans="1:8" ht="31.5">
      <c r="A23" s="16" t="s">
        <v>72</v>
      </c>
      <c r="B23" s="25">
        <v>0</v>
      </c>
      <c r="C23" s="48">
        <v>0</v>
      </c>
      <c r="D23" s="25">
        <v>0</v>
      </c>
      <c r="E23" s="60">
        <v>0</v>
      </c>
      <c r="F23" s="25">
        <v>0</v>
      </c>
      <c r="G23" s="48">
        <v>0</v>
      </c>
      <c r="H23" s="29">
        <v>0</v>
      </c>
    </row>
    <row r="24" spans="1:8" ht="48" thickBot="1">
      <c r="A24" s="14" t="s">
        <v>84</v>
      </c>
      <c r="B24" s="76">
        <v>-13145</v>
      </c>
      <c r="C24" s="8">
        <v>-13145</v>
      </c>
      <c r="D24" s="23">
        <v>-13145</v>
      </c>
      <c r="E24" s="8">
        <v>-13145</v>
      </c>
      <c r="F24" s="76">
        <v>0</v>
      </c>
      <c r="G24" s="8">
        <v>-10507</v>
      </c>
      <c r="H24" s="29">
        <v>0</v>
      </c>
    </row>
    <row r="25" spans="1:8" ht="28.5" customHeight="1" thickBot="1" thickTop="1">
      <c r="A25" s="6" t="s">
        <v>15</v>
      </c>
      <c r="B25" s="77">
        <f>B21+B22+B24</f>
        <v>777098</v>
      </c>
      <c r="C25" s="26">
        <f>C21+C22+C24+C23</f>
        <v>747007</v>
      </c>
      <c r="D25" s="26">
        <f>D21+D22+D24+D23</f>
        <v>826018</v>
      </c>
      <c r="E25" s="26">
        <f>E21+E22+E24+E23</f>
        <v>835001</v>
      </c>
      <c r="F25" s="77">
        <f>F21+F22-F24</f>
        <v>810227</v>
      </c>
      <c r="G25" s="26">
        <f>G21+G22+G24+G23</f>
        <v>768058</v>
      </c>
      <c r="H25" s="17">
        <f>ROUND(G25/F25*100,1)</f>
        <v>94.8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33.75" customHeight="1" thickTop="1">
      <c r="A27" s="41" t="s">
        <v>40</v>
      </c>
      <c r="B27" s="41"/>
      <c r="C27" s="41"/>
      <c r="D27" s="41"/>
      <c r="E27" s="41"/>
      <c r="F27" s="41"/>
      <c r="G27" s="41"/>
      <c r="H27" s="4"/>
    </row>
    <row r="28" spans="1:8" ht="20.25" customHeight="1">
      <c r="A28" s="41" t="s">
        <v>41</v>
      </c>
      <c r="B28" s="41"/>
      <c r="C28" s="41"/>
      <c r="D28" s="41"/>
      <c r="E28" s="41"/>
      <c r="F28" s="104" t="s">
        <v>42</v>
      </c>
      <c r="G28" s="104"/>
      <c r="H28" s="10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4">
    <mergeCell ref="A2:H2"/>
    <mergeCell ref="A3:H3"/>
    <mergeCell ref="A4:H4"/>
    <mergeCell ref="F28:H28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33">
      <selection activeCell="D39" sqref="D39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" customHeight="1" thickBot="1">
      <c r="A4" s="103" t="s">
        <v>142</v>
      </c>
      <c r="B4" s="103"/>
      <c r="C4" s="103"/>
      <c r="D4" s="103"/>
      <c r="E4" s="103"/>
      <c r="F4" s="103"/>
      <c r="G4" s="103"/>
      <c r="H4" s="103"/>
    </row>
    <row r="5" ht="2.25" customHeight="1" hidden="1" thickBot="1"/>
    <row r="6" spans="1:9" ht="65.25" thickBot="1" thickTop="1">
      <c r="A6" s="31"/>
      <c r="B6" s="50" t="s">
        <v>88</v>
      </c>
      <c r="C6" s="51" t="s">
        <v>89</v>
      </c>
      <c r="D6" s="10" t="s">
        <v>110</v>
      </c>
      <c r="E6" s="7" t="s">
        <v>111</v>
      </c>
      <c r="F6" s="61" t="s">
        <v>146</v>
      </c>
      <c r="G6" s="52" t="s">
        <v>147</v>
      </c>
      <c r="H6" s="9" t="s">
        <v>0</v>
      </c>
      <c r="I6" s="30"/>
    </row>
    <row r="7" spans="1:9" ht="29.25" thickTop="1">
      <c r="A7" s="32" t="s">
        <v>18</v>
      </c>
      <c r="B7" s="46">
        <f>B8+B9+B10+B12+B14+B15+B13+B11</f>
        <v>102202</v>
      </c>
      <c r="C7" s="46">
        <f>C8+C9+C10+C11+C12+C14+C15+C13</f>
        <v>93995</v>
      </c>
      <c r="D7" s="46">
        <f>D8+D9+D10+D11+D12+D14+D15+D13</f>
        <v>111453</v>
      </c>
      <c r="E7" s="46">
        <f>E8+E9+E10+E11+E12+E14+E15+E13</f>
        <v>110239</v>
      </c>
      <c r="F7" s="46">
        <f>F8+F9+F10+F11+F12+F13+F14+F15</f>
        <v>101211</v>
      </c>
      <c r="G7" s="46">
        <f>G8+G9+G10+G11+G12+G14+G15+G13</f>
        <v>86783</v>
      </c>
      <c r="H7" s="59">
        <f aca="true" t="shared" si="0" ref="H7:H12">G7/F7*100</f>
        <v>85.74463250041991</v>
      </c>
      <c r="I7" s="30"/>
    </row>
    <row r="8" spans="1:9" ht="15">
      <c r="A8" s="33" t="s">
        <v>39</v>
      </c>
      <c r="B8" s="20">
        <v>15349</v>
      </c>
      <c r="C8" s="7">
        <v>14367</v>
      </c>
      <c r="D8" s="20">
        <v>16817</v>
      </c>
      <c r="E8" s="7">
        <v>16702</v>
      </c>
      <c r="F8" s="20">
        <v>16943</v>
      </c>
      <c r="G8" s="7">
        <v>15798</v>
      </c>
      <c r="H8" s="59">
        <f t="shared" si="0"/>
        <v>93.24204686301127</v>
      </c>
      <c r="I8" s="30"/>
    </row>
    <row r="9" spans="1:9" ht="15">
      <c r="A9" s="34" t="s">
        <v>19</v>
      </c>
      <c r="B9" s="20">
        <v>12129</v>
      </c>
      <c r="C9" s="7">
        <v>11390</v>
      </c>
      <c r="D9" s="20">
        <v>13658</v>
      </c>
      <c r="E9" s="7">
        <v>13582</v>
      </c>
      <c r="F9" s="20">
        <v>11315</v>
      </c>
      <c r="G9" s="7">
        <v>10420</v>
      </c>
      <c r="H9" s="59">
        <f t="shared" si="0"/>
        <v>92.09014582412726</v>
      </c>
      <c r="I9" s="30"/>
    </row>
    <row r="10" spans="1:9" ht="15">
      <c r="A10" s="34" t="s">
        <v>20</v>
      </c>
      <c r="B10" s="20">
        <v>42053</v>
      </c>
      <c r="C10" s="7">
        <v>38314</v>
      </c>
      <c r="D10" s="20">
        <v>46962</v>
      </c>
      <c r="E10" s="7">
        <v>46388</v>
      </c>
      <c r="F10" s="20">
        <v>40474</v>
      </c>
      <c r="G10" s="7">
        <v>33280</v>
      </c>
      <c r="H10" s="59">
        <f t="shared" si="0"/>
        <v>82.22562632801305</v>
      </c>
      <c r="I10" s="30"/>
    </row>
    <row r="11" spans="1:9" ht="15">
      <c r="A11" s="34" t="s">
        <v>51</v>
      </c>
      <c r="B11" s="20">
        <v>10</v>
      </c>
      <c r="C11" s="7">
        <v>2</v>
      </c>
      <c r="D11" s="20">
        <v>10</v>
      </c>
      <c r="E11" s="7">
        <v>10</v>
      </c>
      <c r="F11" s="20">
        <v>11</v>
      </c>
      <c r="G11" s="7">
        <v>11</v>
      </c>
      <c r="H11" s="59">
        <f t="shared" si="0"/>
        <v>100</v>
      </c>
      <c r="I11" s="30"/>
    </row>
    <row r="12" spans="1:9" ht="30">
      <c r="A12" s="34" t="s">
        <v>43</v>
      </c>
      <c r="B12" s="20">
        <v>7673</v>
      </c>
      <c r="C12" s="7">
        <v>7093</v>
      </c>
      <c r="D12" s="20">
        <v>8320</v>
      </c>
      <c r="E12" s="7">
        <v>8311</v>
      </c>
      <c r="F12" s="20">
        <v>7833</v>
      </c>
      <c r="G12" s="7">
        <v>6800</v>
      </c>
      <c r="H12" s="59">
        <f t="shared" si="0"/>
        <v>86.81220477467126</v>
      </c>
      <c r="I12" s="30"/>
    </row>
    <row r="13" spans="1:9" ht="15">
      <c r="A13" s="34" t="s">
        <v>77</v>
      </c>
      <c r="B13" s="20">
        <v>0</v>
      </c>
      <c r="C13" s="7">
        <v>0</v>
      </c>
      <c r="D13" s="20">
        <v>0</v>
      </c>
      <c r="E13" s="7">
        <v>0</v>
      </c>
      <c r="F13" s="20">
        <v>76</v>
      </c>
      <c r="G13" s="7">
        <v>0</v>
      </c>
      <c r="H13" s="59">
        <v>0</v>
      </c>
      <c r="I13" s="30"/>
    </row>
    <row r="14" spans="1:9" ht="30">
      <c r="A14" s="34" t="s">
        <v>68</v>
      </c>
      <c r="B14" s="20">
        <v>0</v>
      </c>
      <c r="C14" s="7">
        <v>0</v>
      </c>
      <c r="D14" s="20">
        <v>0</v>
      </c>
      <c r="E14" s="7">
        <v>0</v>
      </c>
      <c r="F14" s="20">
        <v>984</v>
      </c>
      <c r="G14" s="7">
        <v>984</v>
      </c>
      <c r="H14" s="59">
        <v>100</v>
      </c>
      <c r="I14" s="30"/>
    </row>
    <row r="15" spans="1:9" ht="30">
      <c r="A15" s="34" t="s">
        <v>21</v>
      </c>
      <c r="B15" s="20">
        <v>24988</v>
      </c>
      <c r="C15" s="7">
        <v>22829</v>
      </c>
      <c r="D15" s="20">
        <v>25686</v>
      </c>
      <c r="E15" s="7">
        <v>25246</v>
      </c>
      <c r="F15" s="20">
        <v>23575</v>
      </c>
      <c r="G15" s="7">
        <v>19490</v>
      </c>
      <c r="H15" s="59">
        <f>G15/F15*100</f>
        <v>82.67232237539767</v>
      </c>
      <c r="I15" s="30"/>
    </row>
    <row r="16" spans="1:9" ht="14.25">
      <c r="A16" s="35" t="s">
        <v>22</v>
      </c>
      <c r="B16" s="23">
        <v>1728</v>
      </c>
      <c r="C16" s="8">
        <v>1493</v>
      </c>
      <c r="D16" s="23">
        <v>1728</v>
      </c>
      <c r="E16" s="8">
        <v>1728</v>
      </c>
      <c r="F16" s="23">
        <v>1947</v>
      </c>
      <c r="G16" s="8">
        <v>1550</v>
      </c>
      <c r="H16" s="59">
        <f>G16/F16*100</f>
        <v>79.60965588084233</v>
      </c>
      <c r="I16" s="30"/>
    </row>
    <row r="17" spans="1:9" ht="46.5" customHeight="1">
      <c r="A17" s="35" t="s">
        <v>46</v>
      </c>
      <c r="B17" s="23">
        <f>B18+B20+B19</f>
        <v>2423</v>
      </c>
      <c r="C17" s="11">
        <f>C18+C20+C19</f>
        <v>2070</v>
      </c>
      <c r="D17" s="23">
        <f>D19+D20+D18</f>
        <v>2425</v>
      </c>
      <c r="E17" s="11">
        <f>E18+E19+E20</f>
        <v>2422</v>
      </c>
      <c r="F17" s="11">
        <f>F18+F19+F20</f>
        <v>2482</v>
      </c>
      <c r="G17" s="11">
        <f>G18+G20+G19</f>
        <v>2076</v>
      </c>
      <c r="H17" s="59">
        <f>G17/F17*100</f>
        <v>83.64222401289283</v>
      </c>
      <c r="I17" s="30"/>
    </row>
    <row r="18" spans="1:9" ht="15">
      <c r="A18" s="34" t="s">
        <v>74</v>
      </c>
      <c r="B18" s="20">
        <v>903</v>
      </c>
      <c r="C18" s="7">
        <v>776</v>
      </c>
      <c r="D18" s="20">
        <v>903</v>
      </c>
      <c r="E18" s="7">
        <v>903</v>
      </c>
      <c r="F18" s="20">
        <v>911</v>
      </c>
      <c r="G18" s="7">
        <v>793</v>
      </c>
      <c r="H18" s="59">
        <f>G18/F18*100</f>
        <v>87.04720087815588</v>
      </c>
      <c r="I18" s="30"/>
    </row>
    <row r="19" spans="1:9" ht="15">
      <c r="A19" s="34" t="s">
        <v>69</v>
      </c>
      <c r="B19" s="20">
        <v>58</v>
      </c>
      <c r="C19" s="42">
        <v>53</v>
      </c>
      <c r="D19" s="20">
        <v>1462</v>
      </c>
      <c r="E19" s="42">
        <v>1459</v>
      </c>
      <c r="F19" s="20">
        <v>48</v>
      </c>
      <c r="G19" s="42">
        <v>5</v>
      </c>
      <c r="H19" s="59">
        <f aca="true" t="shared" si="1" ref="H19:H26">G19/F19*100</f>
        <v>10.416666666666668</v>
      </c>
      <c r="I19" s="30"/>
    </row>
    <row r="20" spans="1:9" ht="15">
      <c r="A20" s="34" t="s">
        <v>57</v>
      </c>
      <c r="B20" s="20">
        <v>1462</v>
      </c>
      <c r="C20" s="42">
        <v>1241</v>
      </c>
      <c r="D20" s="20">
        <v>60</v>
      </c>
      <c r="E20" s="42">
        <v>60</v>
      </c>
      <c r="F20" s="20">
        <v>1523</v>
      </c>
      <c r="G20" s="42">
        <v>1278</v>
      </c>
      <c r="H20" s="59">
        <f t="shared" si="1"/>
        <v>83.91332895600789</v>
      </c>
      <c r="I20" s="30"/>
    </row>
    <row r="21" spans="1:9" ht="19.5" customHeight="1">
      <c r="A21" s="35" t="s">
        <v>23</v>
      </c>
      <c r="B21" s="21">
        <f>B22+B23+B24+B25</f>
        <v>38285</v>
      </c>
      <c r="C21" s="21">
        <f>C23+C22+C24+C25</f>
        <v>29848</v>
      </c>
      <c r="D21" s="21">
        <f>D23+D22+D25+D24</f>
        <v>39143</v>
      </c>
      <c r="E21" s="21">
        <f>E23+E22+E25+E24</f>
        <v>38384</v>
      </c>
      <c r="F21" s="21">
        <f>F22+F23+F24+F25</f>
        <v>38525</v>
      </c>
      <c r="G21" s="21">
        <f>G23+G22+G24+G25</f>
        <v>23304</v>
      </c>
      <c r="H21" s="59">
        <f t="shared" si="1"/>
        <v>60.490590525632705</v>
      </c>
      <c r="I21" s="30"/>
    </row>
    <row r="22" spans="1:9" ht="30">
      <c r="A22" s="34" t="s">
        <v>67</v>
      </c>
      <c r="B22" s="20">
        <v>1235</v>
      </c>
      <c r="C22" s="42">
        <v>911</v>
      </c>
      <c r="D22" s="20">
        <v>1234</v>
      </c>
      <c r="E22" s="42">
        <v>1204</v>
      </c>
      <c r="F22" s="20">
        <v>1044</v>
      </c>
      <c r="G22" s="42">
        <v>199</v>
      </c>
      <c r="H22" s="59">
        <f t="shared" si="1"/>
        <v>19.061302681992338</v>
      </c>
      <c r="I22" s="30"/>
    </row>
    <row r="23" spans="1:9" ht="15">
      <c r="A23" s="34" t="s">
        <v>73</v>
      </c>
      <c r="B23" s="20">
        <v>42</v>
      </c>
      <c r="C23" s="42">
        <v>22</v>
      </c>
      <c r="D23" s="20">
        <v>23</v>
      </c>
      <c r="E23" s="7">
        <v>22</v>
      </c>
      <c r="F23" s="20">
        <v>43</v>
      </c>
      <c r="G23" s="42">
        <v>0</v>
      </c>
      <c r="H23" s="59">
        <f t="shared" si="1"/>
        <v>0</v>
      </c>
      <c r="I23" s="30"/>
    </row>
    <row r="24" spans="1:9" ht="15">
      <c r="A24" s="34" t="s">
        <v>66</v>
      </c>
      <c r="B24" s="20">
        <v>34020</v>
      </c>
      <c r="C24" s="7">
        <v>26420</v>
      </c>
      <c r="D24" s="20">
        <v>34898</v>
      </c>
      <c r="E24" s="7">
        <v>34200</v>
      </c>
      <c r="F24" s="20">
        <v>34547</v>
      </c>
      <c r="G24" s="7">
        <v>20680</v>
      </c>
      <c r="H24" s="59">
        <f t="shared" si="1"/>
        <v>59.86047992589805</v>
      </c>
      <c r="I24" s="30"/>
    </row>
    <row r="25" spans="1:9" ht="30">
      <c r="A25" s="34" t="s">
        <v>56</v>
      </c>
      <c r="B25" s="20">
        <v>2988</v>
      </c>
      <c r="C25" s="7">
        <v>2495</v>
      </c>
      <c r="D25" s="20">
        <v>2988</v>
      </c>
      <c r="E25" s="7">
        <v>2958</v>
      </c>
      <c r="F25" s="20">
        <v>2891</v>
      </c>
      <c r="G25" s="7">
        <v>2425</v>
      </c>
      <c r="H25" s="59">
        <f t="shared" si="1"/>
        <v>83.8810100311311</v>
      </c>
      <c r="I25" s="30"/>
    </row>
    <row r="26" spans="1:9" ht="28.5">
      <c r="A26" s="35" t="s">
        <v>24</v>
      </c>
      <c r="B26" s="21">
        <f aca="true" t="shared" si="2" ref="B26:G26">B27+B28+B29</f>
        <v>42250</v>
      </c>
      <c r="C26" s="21">
        <f t="shared" si="2"/>
        <v>33397</v>
      </c>
      <c r="D26" s="21">
        <f t="shared" si="2"/>
        <v>43812</v>
      </c>
      <c r="E26" s="21">
        <f t="shared" si="2"/>
        <v>41645</v>
      </c>
      <c r="F26" s="21">
        <f t="shared" si="2"/>
        <v>71218</v>
      </c>
      <c r="G26" s="21">
        <f t="shared" si="2"/>
        <v>45864</v>
      </c>
      <c r="H26" s="59">
        <f t="shared" si="1"/>
        <v>64.39944957735403</v>
      </c>
      <c r="I26" s="30"/>
    </row>
    <row r="27" spans="1:9" ht="15">
      <c r="A27" s="34" t="s">
        <v>25</v>
      </c>
      <c r="B27" s="20">
        <v>370</v>
      </c>
      <c r="C27" s="7">
        <v>370</v>
      </c>
      <c r="D27" s="20">
        <v>370</v>
      </c>
      <c r="E27" s="7">
        <v>370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41880</v>
      </c>
      <c r="C29" s="7">
        <v>33027</v>
      </c>
      <c r="D29" s="20">
        <v>43442</v>
      </c>
      <c r="E29" s="7">
        <v>41275</v>
      </c>
      <c r="F29" s="20">
        <v>71218</v>
      </c>
      <c r="G29" s="7">
        <v>45864</v>
      </c>
      <c r="H29" s="59">
        <f aca="true" t="shared" si="3" ref="H29:H51">G29/F29*100</f>
        <v>64.39944957735403</v>
      </c>
      <c r="I29" s="30"/>
    </row>
    <row r="30" spans="1:9" ht="28.5">
      <c r="A30" s="35" t="s">
        <v>50</v>
      </c>
      <c r="B30" s="23">
        <f aca="true" t="shared" si="4" ref="B30:G30">B31</f>
        <v>185</v>
      </c>
      <c r="C30" s="11">
        <f t="shared" si="4"/>
        <v>0</v>
      </c>
      <c r="D30" s="23">
        <f t="shared" si="4"/>
        <v>185</v>
      </c>
      <c r="E30" s="11">
        <f t="shared" si="4"/>
        <v>185</v>
      </c>
      <c r="F30" s="23">
        <f t="shared" si="4"/>
        <v>128</v>
      </c>
      <c r="G30" s="11">
        <f t="shared" si="4"/>
        <v>0</v>
      </c>
      <c r="H30" s="59">
        <f t="shared" si="3"/>
        <v>0</v>
      </c>
      <c r="I30" s="30"/>
    </row>
    <row r="31" spans="1:9" ht="15">
      <c r="A31" s="49" t="s">
        <v>59</v>
      </c>
      <c r="B31" s="20">
        <v>185</v>
      </c>
      <c r="C31" s="7">
        <v>0</v>
      </c>
      <c r="D31" s="20">
        <v>185</v>
      </c>
      <c r="E31" s="7">
        <v>185</v>
      </c>
      <c r="F31" s="20">
        <v>128</v>
      </c>
      <c r="G31" s="7">
        <v>0</v>
      </c>
      <c r="H31" s="59">
        <f t="shared" si="3"/>
        <v>0</v>
      </c>
      <c r="I31" s="30"/>
    </row>
    <row r="32" spans="1:9" ht="14.25">
      <c r="A32" s="35" t="s">
        <v>47</v>
      </c>
      <c r="B32" s="21">
        <f>B33+B35+B34+B36+B37</f>
        <v>453458</v>
      </c>
      <c r="C32" s="21">
        <f>C33+C34+C35+C36+C37</f>
        <v>389876</v>
      </c>
      <c r="D32" s="21">
        <f>D33+D34+D35+D36+D37</f>
        <v>463628</v>
      </c>
      <c r="E32" s="21">
        <f>E33+E34+E35+E36+E37</f>
        <v>455406</v>
      </c>
      <c r="F32" s="21">
        <f>F33+F34+F35+F36+F37</f>
        <v>445971</v>
      </c>
      <c r="G32" s="21">
        <f>G33+G34+G35+G36+G37</f>
        <v>432256</v>
      </c>
      <c r="H32" s="59">
        <f t="shared" si="3"/>
        <v>96.92468792813884</v>
      </c>
      <c r="I32" s="30"/>
    </row>
    <row r="33" spans="1:9" ht="15">
      <c r="A33" s="34" t="s">
        <v>28</v>
      </c>
      <c r="B33" s="20">
        <v>89734</v>
      </c>
      <c r="C33" s="7">
        <v>78938</v>
      </c>
      <c r="D33" s="20">
        <v>91787</v>
      </c>
      <c r="E33" s="7">
        <v>91768</v>
      </c>
      <c r="F33" s="20">
        <v>91482</v>
      </c>
      <c r="G33" s="7">
        <v>91447</v>
      </c>
      <c r="H33" s="59">
        <f t="shared" si="3"/>
        <v>99.96174110754028</v>
      </c>
      <c r="I33" s="30"/>
    </row>
    <row r="34" spans="1:9" ht="15">
      <c r="A34" s="34" t="s">
        <v>29</v>
      </c>
      <c r="B34" s="20">
        <v>307139</v>
      </c>
      <c r="C34" s="7">
        <v>259113</v>
      </c>
      <c r="D34" s="20">
        <v>311787</v>
      </c>
      <c r="E34" s="7">
        <v>303842</v>
      </c>
      <c r="F34" s="20">
        <v>301753</v>
      </c>
      <c r="G34" s="7">
        <v>293132</v>
      </c>
      <c r="H34" s="59">
        <f t="shared" si="3"/>
        <v>97.14302757553364</v>
      </c>
      <c r="I34" s="30"/>
    </row>
    <row r="35" spans="1:9" ht="15.75">
      <c r="A35" s="57" t="s">
        <v>82</v>
      </c>
      <c r="B35" s="20">
        <v>32171</v>
      </c>
      <c r="C35" s="7">
        <v>30079</v>
      </c>
      <c r="D35" s="20">
        <v>33076</v>
      </c>
      <c r="E35" s="7">
        <v>33076</v>
      </c>
      <c r="F35" s="20">
        <v>28964</v>
      </c>
      <c r="G35" s="7">
        <v>28964</v>
      </c>
      <c r="H35" s="59">
        <f t="shared" si="3"/>
        <v>100</v>
      </c>
      <c r="I35" s="30"/>
    </row>
    <row r="36" spans="1:9" ht="30">
      <c r="A36" s="34" t="s">
        <v>30</v>
      </c>
      <c r="B36" s="20">
        <v>8794</v>
      </c>
      <c r="C36" s="7">
        <v>8360</v>
      </c>
      <c r="D36" s="20">
        <v>8706</v>
      </c>
      <c r="E36" s="7">
        <v>8706</v>
      </c>
      <c r="F36" s="20">
        <v>6686</v>
      </c>
      <c r="G36" s="7">
        <v>4051</v>
      </c>
      <c r="H36" s="59">
        <f t="shared" si="3"/>
        <v>60.58929105593778</v>
      </c>
      <c r="I36" s="30"/>
    </row>
    <row r="37" spans="1:9" ht="30">
      <c r="A37" s="34" t="s">
        <v>31</v>
      </c>
      <c r="B37" s="20">
        <v>15620</v>
      </c>
      <c r="C37" s="7">
        <v>13386</v>
      </c>
      <c r="D37" s="20">
        <v>18272</v>
      </c>
      <c r="E37" s="7">
        <v>18014</v>
      </c>
      <c r="F37" s="20">
        <v>17086</v>
      </c>
      <c r="G37" s="7">
        <v>14662</v>
      </c>
      <c r="H37" s="59">
        <f t="shared" si="3"/>
        <v>85.81294627180147</v>
      </c>
      <c r="I37" s="30"/>
    </row>
    <row r="38" spans="1:9" ht="33" customHeight="1">
      <c r="A38" s="35" t="s">
        <v>48</v>
      </c>
      <c r="B38" s="21">
        <f aca="true" t="shared" si="5" ref="B38:G38">B39+B40+B41</f>
        <v>88163</v>
      </c>
      <c r="C38" s="21">
        <f t="shared" si="5"/>
        <v>81033</v>
      </c>
      <c r="D38" s="21">
        <f t="shared" si="5"/>
        <v>90583</v>
      </c>
      <c r="E38" s="21">
        <f t="shared" si="5"/>
        <v>90462</v>
      </c>
      <c r="F38" s="21">
        <f t="shared" si="5"/>
        <v>90544</v>
      </c>
      <c r="G38" s="21">
        <f t="shared" si="5"/>
        <v>77989</v>
      </c>
      <c r="H38" s="59">
        <f t="shared" si="3"/>
        <v>86.13381339459268</v>
      </c>
      <c r="I38" s="30"/>
    </row>
    <row r="39" spans="1:9" ht="15">
      <c r="A39" s="34" t="s">
        <v>32</v>
      </c>
      <c r="B39" s="20">
        <v>83350</v>
      </c>
      <c r="C39" s="7">
        <v>76752</v>
      </c>
      <c r="D39" s="20">
        <v>85844</v>
      </c>
      <c r="E39" s="7">
        <v>85762</v>
      </c>
      <c r="F39" s="20">
        <v>85124</v>
      </c>
      <c r="G39" s="7">
        <v>73895</v>
      </c>
      <c r="H39" s="59">
        <f t="shared" si="3"/>
        <v>86.80865560828909</v>
      </c>
      <c r="I39" s="30"/>
    </row>
    <row r="40" spans="1:9" ht="15">
      <c r="A40" s="34" t="s">
        <v>33</v>
      </c>
      <c r="B40" s="20">
        <v>2758</v>
      </c>
      <c r="C40" s="7">
        <v>2332</v>
      </c>
      <c r="D40" s="20">
        <v>2549</v>
      </c>
      <c r="E40" s="7">
        <v>2527</v>
      </c>
      <c r="F40" s="20">
        <v>2590</v>
      </c>
      <c r="G40" s="7">
        <v>1875</v>
      </c>
      <c r="H40" s="59">
        <f t="shared" si="3"/>
        <v>72.39382239382239</v>
      </c>
      <c r="I40" s="30"/>
    </row>
    <row r="41" spans="1:9" ht="30">
      <c r="A41" s="34" t="s">
        <v>52</v>
      </c>
      <c r="B41" s="20">
        <v>2055</v>
      </c>
      <c r="C41" s="42">
        <v>1949</v>
      </c>
      <c r="D41" s="20">
        <v>2190</v>
      </c>
      <c r="E41" s="42">
        <v>2173</v>
      </c>
      <c r="F41" s="20">
        <v>2830</v>
      </c>
      <c r="G41" s="42">
        <v>2219</v>
      </c>
      <c r="H41" s="59">
        <f t="shared" si="3"/>
        <v>78.40989399293287</v>
      </c>
      <c r="I41" s="30"/>
    </row>
    <row r="42" spans="1:9" ht="19.5" customHeight="1">
      <c r="A42" s="35" t="s">
        <v>63</v>
      </c>
      <c r="B42" s="21">
        <f aca="true" t="shared" si="6" ref="B42:G42">B43</f>
        <v>290</v>
      </c>
      <c r="C42" s="21">
        <f t="shared" si="6"/>
        <v>147</v>
      </c>
      <c r="D42" s="21">
        <f t="shared" si="6"/>
        <v>290</v>
      </c>
      <c r="E42" s="21">
        <f t="shared" si="6"/>
        <v>289</v>
      </c>
      <c r="F42" s="21">
        <f t="shared" si="6"/>
        <v>294</v>
      </c>
      <c r="G42" s="21">
        <f t="shared" si="6"/>
        <v>193</v>
      </c>
      <c r="H42" s="59">
        <f t="shared" si="3"/>
        <v>65.64625850340136</v>
      </c>
      <c r="I42" s="30"/>
    </row>
    <row r="43" spans="1:9" ht="30.75" customHeight="1">
      <c r="A43" s="34" t="s">
        <v>64</v>
      </c>
      <c r="B43" s="20">
        <v>290</v>
      </c>
      <c r="C43" s="7">
        <v>147</v>
      </c>
      <c r="D43" s="20">
        <v>290</v>
      </c>
      <c r="E43" s="7">
        <v>289</v>
      </c>
      <c r="F43" s="20">
        <v>294</v>
      </c>
      <c r="G43" s="7">
        <v>193</v>
      </c>
      <c r="H43" s="59">
        <f t="shared" si="3"/>
        <v>65.64625850340136</v>
      </c>
      <c r="I43" s="30"/>
    </row>
    <row r="44" spans="1:9" ht="14.25">
      <c r="A44" s="35" t="s">
        <v>49</v>
      </c>
      <c r="B44" s="21">
        <f>B45+B46+B47</f>
        <v>51661</v>
      </c>
      <c r="C44" s="21">
        <f>C45+C46+C47</f>
        <v>45396</v>
      </c>
      <c r="D44" s="21">
        <f>D46+D45+D47</f>
        <v>76674</v>
      </c>
      <c r="E44" s="21">
        <f>E45+E46+E47</f>
        <v>73610</v>
      </c>
      <c r="F44" s="21">
        <f>F45+F46+F47</f>
        <v>34427</v>
      </c>
      <c r="G44" s="21">
        <f>G45+G46+G47</f>
        <v>23722</v>
      </c>
      <c r="H44" s="59">
        <f t="shared" si="3"/>
        <v>68.9052197403201</v>
      </c>
      <c r="I44" s="30"/>
    </row>
    <row r="45" spans="1:9" ht="15">
      <c r="A45" s="34" t="s">
        <v>45</v>
      </c>
      <c r="B45" s="45">
        <v>91</v>
      </c>
      <c r="C45" s="47">
        <v>91</v>
      </c>
      <c r="D45" s="45">
        <v>91</v>
      </c>
      <c r="E45" s="47">
        <v>91</v>
      </c>
      <c r="F45" s="45">
        <v>397</v>
      </c>
      <c r="G45" s="47">
        <v>393</v>
      </c>
      <c r="H45" s="59">
        <f t="shared" si="3"/>
        <v>98.99244332493703</v>
      </c>
      <c r="I45" s="30"/>
    </row>
    <row r="46" spans="1:9" ht="15">
      <c r="A46" s="34" t="s">
        <v>34</v>
      </c>
      <c r="B46" s="20">
        <v>28530</v>
      </c>
      <c r="C46" s="7">
        <v>22265</v>
      </c>
      <c r="D46" s="20">
        <v>27830</v>
      </c>
      <c r="E46" s="7">
        <v>24766</v>
      </c>
      <c r="F46" s="20">
        <v>34030</v>
      </c>
      <c r="G46" s="7">
        <v>23329</v>
      </c>
      <c r="H46" s="59">
        <f t="shared" si="3"/>
        <v>68.55421686746988</v>
      </c>
      <c r="I46" s="30"/>
    </row>
    <row r="47" spans="1:9" ht="15">
      <c r="A47" s="36" t="s">
        <v>35</v>
      </c>
      <c r="B47" s="39">
        <v>23040</v>
      </c>
      <c r="C47" s="37">
        <v>23040</v>
      </c>
      <c r="D47" s="39">
        <v>48753</v>
      </c>
      <c r="E47" s="37">
        <v>48753</v>
      </c>
      <c r="F47" s="39">
        <v>0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 aca="true" t="shared" si="7" ref="B48:G48">B49</f>
        <v>36463</v>
      </c>
      <c r="C48" s="25">
        <f t="shared" si="7"/>
        <v>33197</v>
      </c>
      <c r="D48" s="25">
        <f>D49</f>
        <v>36922</v>
      </c>
      <c r="E48" s="25">
        <f>E49</f>
        <v>36827</v>
      </c>
      <c r="F48" s="25">
        <f>F49</f>
        <v>36226</v>
      </c>
      <c r="G48" s="25">
        <f t="shared" si="7"/>
        <v>32738</v>
      </c>
      <c r="H48" s="59">
        <f t="shared" si="3"/>
        <v>90.37155634074973</v>
      </c>
      <c r="I48" s="30"/>
    </row>
    <row r="49" spans="1:9" ht="15">
      <c r="A49" s="36" t="s">
        <v>53</v>
      </c>
      <c r="B49" s="39">
        <v>36463</v>
      </c>
      <c r="C49" s="37">
        <v>33197</v>
      </c>
      <c r="D49" s="39">
        <v>36922</v>
      </c>
      <c r="E49" s="37">
        <v>36827</v>
      </c>
      <c r="F49" s="39">
        <v>36226</v>
      </c>
      <c r="G49" s="37">
        <v>32738</v>
      </c>
      <c r="H49" s="59">
        <f t="shared" si="3"/>
        <v>90.37155634074973</v>
      </c>
      <c r="I49" s="30"/>
    </row>
    <row r="50" spans="1:9" ht="29.25" thickBot="1">
      <c r="A50" s="75" t="s">
        <v>75</v>
      </c>
      <c r="B50" s="8">
        <v>11</v>
      </c>
      <c r="C50" s="8">
        <v>11</v>
      </c>
      <c r="D50" s="8">
        <v>11</v>
      </c>
      <c r="E50" s="8">
        <v>11</v>
      </c>
      <c r="F50" s="8">
        <v>56</v>
      </c>
      <c r="G50" s="8">
        <v>56</v>
      </c>
      <c r="H50" s="74">
        <f>G50/F50*100</f>
        <v>100</v>
      </c>
      <c r="I50" s="30"/>
    </row>
    <row r="51" spans="1:9" ht="15.75" thickBot="1" thickTop="1">
      <c r="A51" s="38" t="s">
        <v>38</v>
      </c>
      <c r="B51" s="40">
        <f>B7+B16+B17+B21+B26+B30+B32+B38+B42+B44+B48+B50</f>
        <v>817119</v>
      </c>
      <c r="C51" s="63">
        <f>C48+C44+C42+C38+C32+C30+C26+C21+C17+C16+C7+C50</f>
        <v>710463</v>
      </c>
      <c r="D51" s="73">
        <f>D7+D16+D17+D21+D26+D30+D32+D38+D42+D44+D48+D50</f>
        <v>866854</v>
      </c>
      <c r="E51" s="73">
        <f>E7+E16+E17+E21+E26+E30+E32+E38+E42+E44+E48+E50</f>
        <v>851208</v>
      </c>
      <c r="F51" s="73">
        <f>F7+F16+F17+F21+F26+F30+F32+F38+F42+F44+F48+F50</f>
        <v>823029</v>
      </c>
      <c r="G51" s="63">
        <f>G48+G44+G42+G38+G32+G30+G26+G21+G17+G16+G7+G50</f>
        <v>726531</v>
      </c>
      <c r="H51" s="59">
        <f t="shared" si="3"/>
        <v>88.27526126053881</v>
      </c>
      <c r="I51" s="30"/>
    </row>
    <row r="52" spans="2:9" ht="0.75" customHeight="1" thickTop="1">
      <c r="B52" s="30"/>
      <c r="C52" s="30"/>
      <c r="D52" s="30"/>
      <c r="E52" s="30"/>
      <c r="F52" s="30"/>
      <c r="G52" s="30"/>
      <c r="H52" s="30"/>
      <c r="I52" s="30"/>
    </row>
    <row r="53" spans="1:9" ht="15.75">
      <c r="A53" s="41" t="s">
        <v>40</v>
      </c>
      <c r="B53" s="41"/>
      <c r="C53" s="41"/>
      <c r="D53" s="41"/>
      <c r="E53" s="41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104" t="s">
        <v>42</v>
      </c>
      <c r="G54" s="104"/>
      <c r="H54" s="104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4">
    <mergeCell ref="A2:H2"/>
    <mergeCell ref="A3:H3"/>
    <mergeCell ref="A4:H4"/>
    <mergeCell ref="F54:H5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44"/>
  <sheetViews>
    <sheetView view="pageBreakPreview" zoomScaleSheetLayoutView="100" zoomScalePageLayoutView="0" workbookViewId="0" topLeftCell="A15">
      <selection activeCell="E28" sqref="E28"/>
    </sheetView>
  </sheetViews>
  <sheetFormatPr defaultColWidth="9.00390625" defaultRowHeight="12.75"/>
  <cols>
    <col min="1" max="1" width="25.125" style="1" customWidth="1"/>
    <col min="2" max="3" width="9.125" style="1" customWidth="1"/>
    <col min="4" max="4" width="9.875" style="1" customWidth="1"/>
    <col min="5" max="5" width="10.125" style="1" customWidth="1"/>
    <col min="6" max="6" width="9.75390625" style="1" customWidth="1"/>
    <col min="7" max="7" width="10.375" style="1" customWidth="1"/>
    <col min="8" max="16384" width="9.125" style="1" customWidth="1"/>
  </cols>
  <sheetData>
    <row r="1" ht="5.25" customHeight="1"/>
    <row r="2" spans="1:7" ht="18.75">
      <c r="A2" s="102" t="s">
        <v>16</v>
      </c>
      <c r="B2" s="102"/>
      <c r="C2" s="102"/>
      <c r="D2" s="102"/>
      <c r="E2" s="102"/>
      <c r="F2" s="102"/>
      <c r="G2" s="102"/>
    </row>
    <row r="3" spans="1:7" ht="18.75">
      <c r="A3" s="102" t="s">
        <v>17</v>
      </c>
      <c r="B3" s="102"/>
      <c r="C3" s="102"/>
      <c r="D3" s="102"/>
      <c r="E3" s="102"/>
      <c r="F3" s="102"/>
      <c r="G3" s="102"/>
    </row>
    <row r="4" spans="1:7" ht="26.25" customHeight="1" thickBot="1">
      <c r="A4" s="102" t="s">
        <v>148</v>
      </c>
      <c r="B4" s="102"/>
      <c r="C4" s="102"/>
      <c r="D4" s="102"/>
      <c r="E4" s="102"/>
      <c r="F4" s="102"/>
      <c r="G4" s="102"/>
    </row>
    <row r="5" ht="13.5" hidden="1" thickBot="1"/>
    <row r="6" spans="1:7" ht="65.25" customHeight="1" thickBot="1" thickTop="1">
      <c r="A6" s="5"/>
      <c r="B6" s="64" t="s">
        <v>110</v>
      </c>
      <c r="C6" s="65" t="s">
        <v>111</v>
      </c>
      <c r="D6" s="66" t="s">
        <v>149</v>
      </c>
      <c r="E6" s="61" t="s">
        <v>150</v>
      </c>
      <c r="F6" s="52" t="s">
        <v>151</v>
      </c>
      <c r="G6" s="9" t="s">
        <v>0</v>
      </c>
    </row>
    <row r="7" spans="1:7" ht="16.5" thickTop="1">
      <c r="A7" s="12" t="s">
        <v>1</v>
      </c>
      <c r="B7" s="18">
        <f>B8+B9+B10+B11+B12+B13+B14</f>
        <v>197010</v>
      </c>
      <c r="C7" s="18">
        <f>C8+C9+C10+C11+C12+C13+C14</f>
        <v>204890</v>
      </c>
      <c r="D7" s="18">
        <f>D8+D9+D10+D11+D12+D13</f>
        <v>205632</v>
      </c>
      <c r="E7" s="18">
        <f>E8+E9+E10+E11+E12+E13+E14</f>
        <v>205632</v>
      </c>
      <c r="F7" s="18">
        <f>F8+F9+F10+F11+F12+F13+F14</f>
        <v>207846</v>
      </c>
      <c r="G7" s="19">
        <f aca="true" t="shared" si="0" ref="G7:G13">ROUND(F7/E7*100,1)</f>
        <v>101.1</v>
      </c>
    </row>
    <row r="8" spans="1:7" ht="31.5">
      <c r="A8" s="13" t="s">
        <v>2</v>
      </c>
      <c r="B8" s="53">
        <v>149590</v>
      </c>
      <c r="C8" s="54">
        <v>151546</v>
      </c>
      <c r="D8" s="53">
        <v>156284</v>
      </c>
      <c r="E8" s="53">
        <v>154416</v>
      </c>
      <c r="F8" s="54">
        <v>154417</v>
      </c>
      <c r="G8" s="22">
        <f t="shared" si="0"/>
        <v>100</v>
      </c>
    </row>
    <row r="9" spans="1:7" ht="15.75">
      <c r="A9" s="13" t="s">
        <v>65</v>
      </c>
      <c r="B9" s="53">
        <v>21400</v>
      </c>
      <c r="C9" s="54">
        <v>23682</v>
      </c>
      <c r="D9" s="53">
        <v>22400</v>
      </c>
      <c r="E9" s="53">
        <v>22400</v>
      </c>
      <c r="F9" s="54">
        <v>22312</v>
      </c>
      <c r="G9" s="22">
        <f t="shared" si="0"/>
        <v>99.6</v>
      </c>
    </row>
    <row r="10" spans="1:7" ht="31.5">
      <c r="A10" s="13" t="s">
        <v>3</v>
      </c>
      <c r="B10" s="53">
        <v>5227</v>
      </c>
      <c r="C10" s="54">
        <v>7495</v>
      </c>
      <c r="D10" s="53">
        <v>6385</v>
      </c>
      <c r="E10" s="53">
        <v>8115</v>
      </c>
      <c r="F10" s="54">
        <v>8671</v>
      </c>
      <c r="G10" s="22">
        <f t="shared" si="0"/>
        <v>106.9</v>
      </c>
    </row>
    <row r="11" spans="1:7" ht="31.5">
      <c r="A11" s="13" t="s">
        <v>4</v>
      </c>
      <c r="B11" s="53">
        <v>3441</v>
      </c>
      <c r="C11" s="54">
        <v>3487</v>
      </c>
      <c r="D11" s="53">
        <v>3670</v>
      </c>
      <c r="E11" s="53">
        <v>3461</v>
      </c>
      <c r="F11" s="54">
        <v>3590</v>
      </c>
      <c r="G11" s="22">
        <f t="shared" si="0"/>
        <v>103.7</v>
      </c>
    </row>
    <row r="12" spans="1:7" ht="15.75">
      <c r="A12" s="13" t="s">
        <v>5</v>
      </c>
      <c r="B12" s="53">
        <v>16352</v>
      </c>
      <c r="C12" s="54">
        <v>17347</v>
      </c>
      <c r="D12" s="53">
        <v>15893</v>
      </c>
      <c r="E12" s="53">
        <v>15977</v>
      </c>
      <c r="F12" s="54">
        <v>17307</v>
      </c>
      <c r="G12" s="22">
        <f t="shared" si="0"/>
        <v>108.3</v>
      </c>
    </row>
    <row r="13" spans="1:7" ht="15.75">
      <c r="A13" s="13" t="s">
        <v>6</v>
      </c>
      <c r="B13" s="53">
        <v>1000</v>
      </c>
      <c r="C13" s="54">
        <v>1333</v>
      </c>
      <c r="D13" s="53">
        <v>1000</v>
      </c>
      <c r="E13" s="53">
        <v>1263</v>
      </c>
      <c r="F13" s="54">
        <v>1549</v>
      </c>
      <c r="G13" s="22">
        <f t="shared" si="0"/>
        <v>122.6</v>
      </c>
    </row>
    <row r="14" spans="1:7" ht="47.25">
      <c r="A14" s="13" t="s">
        <v>7</v>
      </c>
      <c r="B14" s="20">
        <v>0</v>
      </c>
      <c r="C14" s="7">
        <v>0</v>
      </c>
      <c r="D14" s="45">
        <v>0</v>
      </c>
      <c r="E14" s="20">
        <v>0</v>
      </c>
      <c r="F14" s="7">
        <v>0</v>
      </c>
      <c r="G14" s="24">
        <v>0</v>
      </c>
    </row>
    <row r="15" spans="1:7" ht="31.5">
      <c r="A15" s="14" t="s">
        <v>9</v>
      </c>
      <c r="B15" s="21">
        <f>B16+B17+B18+B19+B20+B21</f>
        <v>21911</v>
      </c>
      <c r="C15" s="21">
        <f>C16+C17+C18+C19+C20+C21</f>
        <v>23123</v>
      </c>
      <c r="D15" s="21">
        <f>D16+D17+D18+D19+D20+D21</f>
        <v>3400</v>
      </c>
      <c r="E15" s="21">
        <f>E16+E17+E18+E19+E20+E21</f>
        <v>13479</v>
      </c>
      <c r="F15" s="21">
        <f>F16+F17+F18+F19+F20+F21</f>
        <v>15970</v>
      </c>
      <c r="G15" s="22">
        <f aca="true" t="shared" si="1" ref="G15:G25">ROUND(F15/E15*100,1)</f>
        <v>118.5</v>
      </c>
    </row>
    <row r="16" spans="1:7" ht="47.25" customHeight="1">
      <c r="A16" s="15" t="s">
        <v>10</v>
      </c>
      <c r="B16" s="20">
        <v>2857</v>
      </c>
      <c r="C16" s="7">
        <v>3870</v>
      </c>
      <c r="D16" s="20">
        <v>3050</v>
      </c>
      <c r="E16" s="20">
        <v>3050</v>
      </c>
      <c r="F16" s="7">
        <v>3180</v>
      </c>
      <c r="G16" s="22">
        <f t="shared" si="1"/>
        <v>104.3</v>
      </c>
    </row>
    <row r="17" spans="1:7" ht="48" customHeight="1">
      <c r="A17" s="13" t="s">
        <v>11</v>
      </c>
      <c r="B17" s="53">
        <v>92</v>
      </c>
      <c r="C17" s="54">
        <v>25</v>
      </c>
      <c r="D17" s="53">
        <v>34</v>
      </c>
      <c r="E17" s="53">
        <v>34</v>
      </c>
      <c r="F17" s="54">
        <v>63</v>
      </c>
      <c r="G17" s="22">
        <f t="shared" si="1"/>
        <v>185.3</v>
      </c>
    </row>
    <row r="18" spans="1:7" ht="47.25">
      <c r="A18" s="13" t="s">
        <v>44</v>
      </c>
      <c r="B18" s="53">
        <v>1047</v>
      </c>
      <c r="C18" s="54">
        <v>1293</v>
      </c>
      <c r="D18" s="53">
        <v>264</v>
      </c>
      <c r="E18" s="53">
        <v>264</v>
      </c>
      <c r="F18" s="54">
        <v>1094</v>
      </c>
      <c r="G18" s="22">
        <f t="shared" si="1"/>
        <v>414.4</v>
      </c>
    </row>
    <row r="19" spans="1:7" ht="15.75">
      <c r="A19" s="13" t="s">
        <v>12</v>
      </c>
      <c r="B19" s="53">
        <v>1732</v>
      </c>
      <c r="C19" s="54">
        <v>1486</v>
      </c>
      <c r="D19" s="53">
        <v>52</v>
      </c>
      <c r="E19" s="53">
        <v>52</v>
      </c>
      <c r="F19" s="54">
        <v>370</v>
      </c>
      <c r="G19" s="22">
        <f t="shared" si="1"/>
        <v>711.5</v>
      </c>
    </row>
    <row r="20" spans="1:7" ht="63">
      <c r="A20" s="13" t="s">
        <v>60</v>
      </c>
      <c r="B20" s="53">
        <v>11415</v>
      </c>
      <c r="C20" s="54">
        <v>11608</v>
      </c>
      <c r="D20" s="53">
        <v>0</v>
      </c>
      <c r="E20" s="53">
        <v>5731</v>
      </c>
      <c r="F20" s="54">
        <v>6862</v>
      </c>
      <c r="G20" s="22">
        <f t="shared" si="1"/>
        <v>119.7</v>
      </c>
    </row>
    <row r="21" spans="1:7" ht="31.5">
      <c r="A21" s="13" t="s">
        <v>13</v>
      </c>
      <c r="B21" s="20">
        <v>4768</v>
      </c>
      <c r="C21" s="7">
        <v>4841</v>
      </c>
      <c r="D21" s="20">
        <v>0</v>
      </c>
      <c r="E21" s="20">
        <v>4348</v>
      </c>
      <c r="F21" s="7">
        <v>4401</v>
      </c>
      <c r="G21" s="70">
        <f t="shared" si="1"/>
        <v>101.2</v>
      </c>
    </row>
    <row r="22" spans="1:7" ht="31.5">
      <c r="A22" s="14" t="s">
        <v>14</v>
      </c>
      <c r="B22" s="28">
        <f>B15+B7</f>
        <v>218921</v>
      </c>
      <c r="C22" s="28">
        <f>C15+C7</f>
        <v>228013</v>
      </c>
      <c r="D22" s="28">
        <f>D7+D15</f>
        <v>209032</v>
      </c>
      <c r="E22" s="28">
        <f>E15+E7</f>
        <v>219111</v>
      </c>
      <c r="F22" s="28">
        <f>F15+F7</f>
        <v>223816</v>
      </c>
      <c r="G22" s="70">
        <f t="shared" si="1"/>
        <v>102.1</v>
      </c>
    </row>
    <row r="23" spans="1:8" ht="31.5">
      <c r="A23" s="16" t="s">
        <v>54</v>
      </c>
      <c r="B23" s="25">
        <v>620242</v>
      </c>
      <c r="C23" s="48">
        <v>620133</v>
      </c>
      <c r="D23" s="25">
        <v>502706</v>
      </c>
      <c r="E23" s="25">
        <v>591634</v>
      </c>
      <c r="F23" s="48">
        <v>591729</v>
      </c>
      <c r="G23" s="70">
        <f>ROUND(F23/E23*100,1)</f>
        <v>100</v>
      </c>
      <c r="H23" s="4"/>
    </row>
    <row r="24" spans="1:8" ht="31.5">
      <c r="A24" s="16" t="s">
        <v>72</v>
      </c>
      <c r="B24" s="25">
        <v>0</v>
      </c>
      <c r="C24" s="60">
        <v>0</v>
      </c>
      <c r="D24" s="25">
        <v>0</v>
      </c>
      <c r="E24" s="25">
        <v>7066</v>
      </c>
      <c r="F24" s="60">
        <v>7089</v>
      </c>
      <c r="G24" s="70">
        <f t="shared" si="1"/>
        <v>100.3</v>
      </c>
      <c r="H24" s="67"/>
    </row>
    <row r="25" spans="1:7" ht="48" thickBot="1">
      <c r="A25" s="14" t="s">
        <v>114</v>
      </c>
      <c r="B25" s="23">
        <v>-13145</v>
      </c>
      <c r="C25" s="8">
        <v>-13145</v>
      </c>
      <c r="D25" s="76">
        <v>0</v>
      </c>
      <c r="E25" s="23">
        <v>-10594</v>
      </c>
      <c r="F25" s="8">
        <v>-10594</v>
      </c>
      <c r="G25" s="70">
        <f t="shared" si="1"/>
        <v>100</v>
      </c>
    </row>
    <row r="26" spans="1:7" ht="28.5" customHeight="1" thickBot="1" thickTop="1">
      <c r="A26" s="6" t="s">
        <v>15</v>
      </c>
      <c r="B26" s="26">
        <f>B22+B23+B25+B24</f>
        <v>826018</v>
      </c>
      <c r="C26" s="26">
        <f>C22+C23+C25+C24</f>
        <v>835001</v>
      </c>
      <c r="D26" s="77">
        <f>D22+D23-D25</f>
        <v>711738</v>
      </c>
      <c r="E26" s="26">
        <f>E22+E23+E25+E24</f>
        <v>807217</v>
      </c>
      <c r="F26" s="26">
        <f>F22+F23+F25+F24</f>
        <v>812040</v>
      </c>
      <c r="G26" s="17">
        <f>ROUND(F26/E26*100,1)</f>
        <v>100.6</v>
      </c>
    </row>
    <row r="27" spans="1:7" ht="28.5" customHeight="1" hidden="1" thickTop="1">
      <c r="A27" s="2"/>
      <c r="B27" s="3"/>
      <c r="C27" s="3"/>
      <c r="D27" s="3"/>
      <c r="E27" s="3"/>
      <c r="F27" s="3"/>
      <c r="G27" s="3"/>
    </row>
    <row r="28" spans="1:7" ht="42" customHeight="1" thickTop="1">
      <c r="A28" s="41" t="s">
        <v>40</v>
      </c>
      <c r="B28" s="41"/>
      <c r="C28" s="41"/>
      <c r="D28" s="41"/>
      <c r="E28" s="41"/>
      <c r="F28" s="41"/>
      <c r="G28" s="4"/>
    </row>
    <row r="29" spans="1:7" ht="17.25" customHeight="1">
      <c r="A29" s="41" t="s">
        <v>41</v>
      </c>
      <c r="B29" s="41"/>
      <c r="C29" s="41"/>
      <c r="D29" s="41"/>
      <c r="E29" s="104" t="s">
        <v>42</v>
      </c>
      <c r="F29" s="104"/>
      <c r="G29" s="10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</sheetData>
  <sheetProtection/>
  <mergeCells count="4">
    <mergeCell ref="A2:G2"/>
    <mergeCell ref="A3:G3"/>
    <mergeCell ref="A4:G4"/>
    <mergeCell ref="E29:G29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9"/>
  <sheetViews>
    <sheetView zoomScalePageLayoutView="0" workbookViewId="0" topLeftCell="A25">
      <selection activeCell="E55" sqref="E55:G55"/>
    </sheetView>
  </sheetViews>
  <sheetFormatPr defaultColWidth="9.00390625" defaultRowHeight="12.75"/>
  <cols>
    <col min="1" max="1" width="30.00390625" style="4" customWidth="1"/>
    <col min="2" max="2" width="10.125" style="4" customWidth="1"/>
    <col min="3" max="3" width="10.75390625" style="4" customWidth="1"/>
    <col min="4" max="4" width="12.00390625" style="4" customWidth="1"/>
    <col min="5" max="6" width="9.125" style="4" customWidth="1"/>
    <col min="7" max="7" width="9.75390625" style="4" customWidth="1"/>
    <col min="8" max="16384" width="9.125" style="4" customWidth="1"/>
  </cols>
  <sheetData>
    <row r="1" ht="5.25" customHeight="1" hidden="1"/>
    <row r="2" spans="1:7" ht="15.75" customHeight="1">
      <c r="A2" s="103" t="s">
        <v>36</v>
      </c>
      <c r="B2" s="103"/>
      <c r="C2" s="103"/>
      <c r="D2" s="103"/>
      <c r="E2" s="103"/>
      <c r="F2" s="103"/>
      <c r="G2" s="103"/>
    </row>
    <row r="3" spans="1:7" ht="14.25" customHeight="1">
      <c r="A3" s="103" t="s">
        <v>37</v>
      </c>
      <c r="B3" s="103"/>
      <c r="C3" s="103"/>
      <c r="D3" s="103"/>
      <c r="E3" s="103"/>
      <c r="F3" s="103"/>
      <c r="G3" s="103"/>
    </row>
    <row r="4" spans="1:7" ht="15" customHeight="1" thickBot="1">
      <c r="A4" s="103" t="s">
        <v>148</v>
      </c>
      <c r="B4" s="103"/>
      <c r="C4" s="103"/>
      <c r="D4" s="103"/>
      <c r="E4" s="103"/>
      <c r="F4" s="103"/>
      <c r="G4" s="103"/>
    </row>
    <row r="5" ht="2.25" customHeight="1" hidden="1" thickBot="1"/>
    <row r="6" spans="1:7" ht="46.5" thickBot="1" thickTop="1">
      <c r="A6" s="31"/>
      <c r="B6" s="64" t="s">
        <v>110</v>
      </c>
      <c r="C6" s="65" t="s">
        <v>111</v>
      </c>
      <c r="D6" s="66" t="s">
        <v>152</v>
      </c>
      <c r="E6" s="61" t="s">
        <v>150</v>
      </c>
      <c r="F6" s="52" t="s">
        <v>153</v>
      </c>
      <c r="G6" s="9" t="s">
        <v>0</v>
      </c>
    </row>
    <row r="7" spans="1:7" ht="29.25" thickTop="1">
      <c r="A7" s="32" t="s">
        <v>18</v>
      </c>
      <c r="B7" s="46">
        <f>B8+B9+B10+B11+B12+B14+B15+B13</f>
        <v>111453</v>
      </c>
      <c r="C7" s="46">
        <f>C8+C9+C10+C11+C12+C14+C15+C13</f>
        <v>110239</v>
      </c>
      <c r="D7" s="46">
        <f>D8+D9+D10+D11+D12+D14+D15+D13</f>
        <v>72900</v>
      </c>
      <c r="E7" s="46">
        <f>E8+E9+E10+E11+E12+E14+E15+E13</f>
        <v>109455</v>
      </c>
      <c r="F7" s="46">
        <f>F8+F9+F10+F11+F12+F14+F15+F13</f>
        <v>105285</v>
      </c>
      <c r="G7" s="59">
        <f aca="true" t="shared" si="0" ref="G7:G14">F7/E7*100</f>
        <v>96.19021515691381</v>
      </c>
    </row>
    <row r="8" spans="1:7" ht="15">
      <c r="A8" s="33" t="s">
        <v>39</v>
      </c>
      <c r="B8" s="20">
        <v>16817</v>
      </c>
      <c r="C8" s="7">
        <v>16702</v>
      </c>
      <c r="D8" s="20">
        <v>10729</v>
      </c>
      <c r="E8" s="20">
        <v>19258</v>
      </c>
      <c r="F8" s="7">
        <v>19136</v>
      </c>
      <c r="G8" s="59">
        <f t="shared" si="0"/>
        <v>99.36649704019109</v>
      </c>
    </row>
    <row r="9" spans="1:7" ht="15">
      <c r="A9" s="34" t="s">
        <v>19</v>
      </c>
      <c r="B9" s="20">
        <v>13658</v>
      </c>
      <c r="C9" s="7">
        <v>13582</v>
      </c>
      <c r="D9" s="20">
        <v>8160</v>
      </c>
      <c r="E9" s="20">
        <v>12463</v>
      </c>
      <c r="F9" s="7">
        <v>12374</v>
      </c>
      <c r="G9" s="59">
        <f t="shared" si="0"/>
        <v>99.28588622322073</v>
      </c>
    </row>
    <row r="10" spans="1:7" ht="15">
      <c r="A10" s="34" t="s">
        <v>20</v>
      </c>
      <c r="B10" s="20">
        <v>46962</v>
      </c>
      <c r="C10" s="7">
        <v>46388</v>
      </c>
      <c r="D10" s="20">
        <v>23871</v>
      </c>
      <c r="E10" s="20">
        <v>43450</v>
      </c>
      <c r="F10" s="7">
        <v>40180</v>
      </c>
      <c r="G10" s="59">
        <f t="shared" si="0"/>
        <v>92.4741081703107</v>
      </c>
    </row>
    <row r="11" spans="1:7" ht="15">
      <c r="A11" s="34" t="s">
        <v>51</v>
      </c>
      <c r="B11" s="20">
        <v>10</v>
      </c>
      <c r="C11" s="7">
        <v>10</v>
      </c>
      <c r="D11" s="20">
        <v>11</v>
      </c>
      <c r="E11" s="20">
        <v>59</v>
      </c>
      <c r="F11" s="7">
        <v>59</v>
      </c>
      <c r="G11" s="59">
        <f t="shared" si="0"/>
        <v>100</v>
      </c>
    </row>
    <row r="12" spans="1:7" ht="30">
      <c r="A12" s="34" t="s">
        <v>43</v>
      </c>
      <c r="B12" s="20">
        <v>8320</v>
      </c>
      <c r="C12" s="7">
        <v>8311</v>
      </c>
      <c r="D12" s="20">
        <v>6202</v>
      </c>
      <c r="E12" s="20">
        <v>8562</v>
      </c>
      <c r="F12" s="7">
        <v>8059</v>
      </c>
      <c r="G12" s="59">
        <f t="shared" si="0"/>
        <v>94.12520439149732</v>
      </c>
    </row>
    <row r="13" spans="1:7" ht="15">
      <c r="A13" s="34" t="s">
        <v>77</v>
      </c>
      <c r="B13" s="20">
        <v>0</v>
      </c>
      <c r="C13" s="7">
        <v>0</v>
      </c>
      <c r="D13" s="20">
        <v>3155</v>
      </c>
      <c r="E13" s="20">
        <v>0</v>
      </c>
      <c r="F13" s="7">
        <v>0</v>
      </c>
      <c r="G13" s="59">
        <v>0</v>
      </c>
    </row>
    <row r="14" spans="1:7" ht="30">
      <c r="A14" s="34" t="s">
        <v>78</v>
      </c>
      <c r="B14" s="20">
        <v>0</v>
      </c>
      <c r="C14" s="7">
        <v>0</v>
      </c>
      <c r="D14" s="20">
        <v>0</v>
      </c>
      <c r="E14" s="20">
        <v>984</v>
      </c>
      <c r="F14" s="7">
        <v>984</v>
      </c>
      <c r="G14" s="59">
        <f t="shared" si="0"/>
        <v>100</v>
      </c>
    </row>
    <row r="15" spans="1:7" ht="30">
      <c r="A15" s="34" t="s">
        <v>21</v>
      </c>
      <c r="B15" s="20">
        <v>25686</v>
      </c>
      <c r="C15" s="7">
        <v>25246</v>
      </c>
      <c r="D15" s="20">
        <v>20772</v>
      </c>
      <c r="E15" s="20">
        <v>24679</v>
      </c>
      <c r="F15" s="7">
        <v>24493</v>
      </c>
      <c r="G15" s="59">
        <f>F15/E15*100</f>
        <v>99.24632278455367</v>
      </c>
    </row>
    <row r="16" spans="1:7" ht="14.25">
      <c r="A16" s="35" t="s">
        <v>22</v>
      </c>
      <c r="B16" s="23">
        <v>1728</v>
      </c>
      <c r="C16" s="8">
        <v>1728</v>
      </c>
      <c r="D16" s="23">
        <v>1842</v>
      </c>
      <c r="E16" s="23">
        <v>1947</v>
      </c>
      <c r="F16" s="8">
        <v>1947</v>
      </c>
      <c r="G16" s="59">
        <f>F16/E16*100</f>
        <v>100</v>
      </c>
    </row>
    <row r="17" spans="1:7" ht="46.5" customHeight="1">
      <c r="A17" s="35" t="s">
        <v>46</v>
      </c>
      <c r="B17" s="23">
        <f>B19+B20+B18</f>
        <v>2425</v>
      </c>
      <c r="C17" s="11">
        <f>C18+C19+C20</f>
        <v>2422</v>
      </c>
      <c r="D17" s="23">
        <f>D18+D19+D20</f>
        <v>2482</v>
      </c>
      <c r="E17" s="23">
        <f>E19+E20+E18</f>
        <v>2652</v>
      </c>
      <c r="F17" s="11">
        <f>F18+F19+F20</f>
        <v>2644</v>
      </c>
      <c r="G17" s="59">
        <f>F17/E17*100</f>
        <v>99.69834087481146</v>
      </c>
    </row>
    <row r="18" spans="1:7" ht="15">
      <c r="A18" s="34" t="s">
        <v>74</v>
      </c>
      <c r="B18" s="20">
        <v>903</v>
      </c>
      <c r="C18" s="7">
        <v>903</v>
      </c>
      <c r="D18" s="20">
        <v>911</v>
      </c>
      <c r="E18" s="20">
        <v>1071</v>
      </c>
      <c r="F18" s="7">
        <v>1070</v>
      </c>
      <c r="G18" s="59">
        <f>F18/E18*100</f>
        <v>99.90662931839402</v>
      </c>
    </row>
    <row r="19" spans="1:7" ht="15">
      <c r="A19" s="34" t="s">
        <v>109</v>
      </c>
      <c r="B19" s="20">
        <v>60</v>
      </c>
      <c r="C19" s="42">
        <v>60</v>
      </c>
      <c r="D19" s="20">
        <v>48</v>
      </c>
      <c r="E19" s="20">
        <v>16</v>
      </c>
      <c r="F19" s="42">
        <v>9</v>
      </c>
      <c r="G19" s="59">
        <f>F19/E19*100</f>
        <v>56.25</v>
      </c>
    </row>
    <row r="20" spans="1:7" ht="15">
      <c r="A20" s="34" t="s">
        <v>57</v>
      </c>
      <c r="B20" s="20">
        <v>1462</v>
      </c>
      <c r="C20" s="42">
        <v>1459</v>
      </c>
      <c r="D20" s="20">
        <v>1523</v>
      </c>
      <c r="E20" s="20">
        <v>1565</v>
      </c>
      <c r="F20" s="42">
        <v>1565</v>
      </c>
      <c r="G20" s="59">
        <f aca="true" t="shared" si="1" ref="G20:G27">F20/E20*100</f>
        <v>100</v>
      </c>
    </row>
    <row r="21" spans="1:7" ht="19.5" customHeight="1">
      <c r="A21" s="35" t="s">
        <v>23</v>
      </c>
      <c r="B21" s="21">
        <f>B23+B25+B26+B24</f>
        <v>39143</v>
      </c>
      <c r="C21" s="21">
        <f>C23+C25+C26+C24</f>
        <v>38384</v>
      </c>
      <c r="D21" s="21">
        <f>D23+D25+D26+D24</f>
        <v>30229</v>
      </c>
      <c r="E21" s="21">
        <f>E23+E25+E26+E24</f>
        <v>38261</v>
      </c>
      <c r="F21" s="21">
        <f>F23+F25+F26+F24</f>
        <v>37583</v>
      </c>
      <c r="G21" s="59">
        <f t="shared" si="1"/>
        <v>98.227960586498</v>
      </c>
    </row>
    <row r="22" spans="1:7" ht="15" customHeight="1" hidden="1">
      <c r="A22" s="34"/>
      <c r="B22" s="20">
        <v>444</v>
      </c>
      <c r="C22" s="42"/>
      <c r="D22" s="20">
        <v>921</v>
      </c>
      <c r="E22" s="20">
        <v>444</v>
      </c>
      <c r="F22" s="42"/>
      <c r="G22" s="59">
        <f t="shared" si="1"/>
        <v>0</v>
      </c>
    </row>
    <row r="23" spans="1:7" ht="30">
      <c r="A23" s="34" t="s">
        <v>67</v>
      </c>
      <c r="B23" s="20">
        <v>1234</v>
      </c>
      <c r="C23" s="42">
        <v>1204</v>
      </c>
      <c r="D23" s="20">
        <v>1067</v>
      </c>
      <c r="E23" s="20">
        <v>1044</v>
      </c>
      <c r="F23" s="42">
        <v>1017</v>
      </c>
      <c r="G23" s="59">
        <f t="shared" si="1"/>
        <v>97.41379310344827</v>
      </c>
    </row>
    <row r="24" spans="1:7" ht="15">
      <c r="A24" s="34" t="s">
        <v>73</v>
      </c>
      <c r="B24" s="20">
        <v>23</v>
      </c>
      <c r="C24" s="42">
        <v>22</v>
      </c>
      <c r="D24" s="20">
        <v>536</v>
      </c>
      <c r="E24" s="20">
        <v>5</v>
      </c>
      <c r="F24" s="42">
        <v>0</v>
      </c>
      <c r="G24" s="59">
        <f t="shared" si="1"/>
        <v>0</v>
      </c>
    </row>
    <row r="25" spans="1:7" ht="15">
      <c r="A25" s="34" t="s">
        <v>66</v>
      </c>
      <c r="B25" s="20">
        <v>34898</v>
      </c>
      <c r="C25" s="7">
        <v>34200</v>
      </c>
      <c r="D25" s="20">
        <v>28626</v>
      </c>
      <c r="E25" s="20">
        <v>34252</v>
      </c>
      <c r="F25" s="7">
        <v>33606</v>
      </c>
      <c r="G25" s="59">
        <f t="shared" si="1"/>
        <v>98.11397874576667</v>
      </c>
    </row>
    <row r="26" spans="1:7" ht="30">
      <c r="A26" s="34" t="s">
        <v>56</v>
      </c>
      <c r="B26" s="20">
        <v>2988</v>
      </c>
      <c r="C26" s="7">
        <v>2958</v>
      </c>
      <c r="D26" s="20">
        <v>0</v>
      </c>
      <c r="E26" s="20">
        <v>2960</v>
      </c>
      <c r="F26" s="7">
        <v>2960</v>
      </c>
      <c r="G26" s="59">
        <f t="shared" si="1"/>
        <v>100</v>
      </c>
    </row>
    <row r="27" spans="1:7" ht="28.5">
      <c r="A27" s="35" t="s">
        <v>24</v>
      </c>
      <c r="B27" s="21">
        <f>B28+B29+B30</f>
        <v>43812</v>
      </c>
      <c r="C27" s="21">
        <f>C28+C29+C30</f>
        <v>41645</v>
      </c>
      <c r="D27" s="21">
        <f>D28+D29+D30</f>
        <v>18152</v>
      </c>
      <c r="E27" s="21">
        <f>E28+E29+E30</f>
        <v>71888</v>
      </c>
      <c r="F27" s="21">
        <f>F28+F29+F30</f>
        <v>63146</v>
      </c>
      <c r="G27" s="59">
        <f t="shared" si="1"/>
        <v>87.83941687068774</v>
      </c>
    </row>
    <row r="28" spans="1:7" ht="15">
      <c r="A28" s="34" t="s">
        <v>25</v>
      </c>
      <c r="B28" s="20">
        <v>370</v>
      </c>
      <c r="C28" s="7">
        <v>370</v>
      </c>
      <c r="D28" s="20">
        <v>0</v>
      </c>
      <c r="E28" s="20">
        <v>0</v>
      </c>
      <c r="F28" s="7">
        <v>0</v>
      </c>
      <c r="G28" s="59">
        <v>0</v>
      </c>
    </row>
    <row r="29" spans="1:7" ht="15">
      <c r="A29" s="34" t="s">
        <v>26</v>
      </c>
      <c r="B29" s="20">
        <v>0</v>
      </c>
      <c r="C29" s="7">
        <v>0</v>
      </c>
      <c r="D29" s="20">
        <v>0</v>
      </c>
      <c r="E29" s="20">
        <v>0</v>
      </c>
      <c r="F29" s="7">
        <v>0</v>
      </c>
      <c r="G29" s="59">
        <v>0</v>
      </c>
    </row>
    <row r="30" spans="1:7" ht="15">
      <c r="A30" s="34" t="s">
        <v>27</v>
      </c>
      <c r="B30" s="20">
        <v>43442</v>
      </c>
      <c r="C30" s="7">
        <v>41275</v>
      </c>
      <c r="D30" s="20">
        <v>18152</v>
      </c>
      <c r="E30" s="20">
        <v>71888</v>
      </c>
      <c r="F30" s="7">
        <v>63146</v>
      </c>
      <c r="G30" s="59">
        <f aca="true" t="shared" si="2" ref="G30:G52">F30/E30*100</f>
        <v>87.83941687068774</v>
      </c>
    </row>
    <row r="31" spans="1:7" ht="28.5">
      <c r="A31" s="35" t="s">
        <v>50</v>
      </c>
      <c r="B31" s="23">
        <f>B32</f>
        <v>185</v>
      </c>
      <c r="C31" s="11">
        <f>C32</f>
        <v>185</v>
      </c>
      <c r="D31" s="23">
        <f>D32</f>
        <v>127</v>
      </c>
      <c r="E31" s="23">
        <f>E32</f>
        <v>127</v>
      </c>
      <c r="F31" s="11">
        <f>F32</f>
        <v>67</v>
      </c>
      <c r="G31" s="59">
        <f t="shared" si="2"/>
        <v>52.75590551181102</v>
      </c>
    </row>
    <row r="32" spans="1:7" ht="15">
      <c r="A32" s="49" t="s">
        <v>59</v>
      </c>
      <c r="B32" s="20">
        <v>185</v>
      </c>
      <c r="C32" s="7">
        <v>185</v>
      </c>
      <c r="D32" s="20">
        <v>127</v>
      </c>
      <c r="E32" s="20">
        <v>127</v>
      </c>
      <c r="F32" s="7">
        <v>67</v>
      </c>
      <c r="G32" s="59">
        <f t="shared" si="2"/>
        <v>52.75590551181102</v>
      </c>
    </row>
    <row r="33" spans="1:7" ht="14.25">
      <c r="A33" s="35" t="s">
        <v>47</v>
      </c>
      <c r="B33" s="21">
        <f>B34+B35+B36+B37+B38</f>
        <v>463628</v>
      </c>
      <c r="C33" s="21">
        <f>C34+C35+C36+C37+C38</f>
        <v>455406</v>
      </c>
      <c r="D33" s="21">
        <f>D34+D35+D36+D37+D38</f>
        <v>433554</v>
      </c>
      <c r="E33" s="21">
        <f>E34+E35+E36+E37+E38</f>
        <v>443107</v>
      </c>
      <c r="F33" s="21">
        <f>F34+F35+F36+F37+F38</f>
        <v>439878</v>
      </c>
      <c r="G33" s="59">
        <f t="shared" si="2"/>
        <v>99.2712821056765</v>
      </c>
    </row>
    <row r="34" spans="1:7" ht="15">
      <c r="A34" s="34" t="s">
        <v>28</v>
      </c>
      <c r="B34" s="20">
        <v>91787</v>
      </c>
      <c r="C34" s="7">
        <v>91768</v>
      </c>
      <c r="D34" s="20">
        <v>87485</v>
      </c>
      <c r="E34" s="20">
        <v>91853</v>
      </c>
      <c r="F34" s="7">
        <v>91476</v>
      </c>
      <c r="G34" s="59">
        <f t="shared" si="2"/>
        <v>99.58956158209313</v>
      </c>
    </row>
    <row r="35" spans="1:7" ht="15">
      <c r="A35" s="34" t="s">
        <v>29</v>
      </c>
      <c r="B35" s="20">
        <v>311787</v>
      </c>
      <c r="C35" s="7">
        <v>303842</v>
      </c>
      <c r="D35" s="20">
        <v>292517</v>
      </c>
      <c r="E35" s="20">
        <v>299948</v>
      </c>
      <c r="F35" s="7">
        <v>297268</v>
      </c>
      <c r="G35" s="59">
        <f t="shared" si="2"/>
        <v>99.10651179537786</v>
      </c>
    </row>
    <row r="36" spans="1:7" ht="15.75">
      <c r="A36" s="57" t="s">
        <v>82</v>
      </c>
      <c r="B36" s="20">
        <v>33076</v>
      </c>
      <c r="C36" s="7">
        <v>33076</v>
      </c>
      <c r="D36" s="20">
        <v>28596</v>
      </c>
      <c r="E36" s="20">
        <v>29851</v>
      </c>
      <c r="F36" s="7">
        <v>29851</v>
      </c>
      <c r="G36" s="59">
        <f t="shared" si="2"/>
        <v>100</v>
      </c>
    </row>
    <row r="37" spans="1:7" ht="30">
      <c r="A37" s="34" t="s">
        <v>30</v>
      </c>
      <c r="B37" s="20">
        <v>8706</v>
      </c>
      <c r="C37" s="7">
        <v>8706</v>
      </c>
      <c r="D37" s="20">
        <v>7944</v>
      </c>
      <c r="E37" s="20">
        <v>4648</v>
      </c>
      <c r="F37" s="7">
        <v>4526</v>
      </c>
      <c r="G37" s="59">
        <f t="shared" si="2"/>
        <v>97.37521514629948</v>
      </c>
    </row>
    <row r="38" spans="1:7" ht="30">
      <c r="A38" s="34" t="s">
        <v>31</v>
      </c>
      <c r="B38" s="20">
        <v>18272</v>
      </c>
      <c r="C38" s="7">
        <v>18014</v>
      </c>
      <c r="D38" s="20">
        <v>17012</v>
      </c>
      <c r="E38" s="20">
        <v>16807</v>
      </c>
      <c r="F38" s="7">
        <v>16757</v>
      </c>
      <c r="G38" s="59">
        <f t="shared" si="2"/>
        <v>99.70250490866901</v>
      </c>
    </row>
    <row r="39" spans="1:7" ht="33" customHeight="1">
      <c r="A39" s="35" t="s">
        <v>48</v>
      </c>
      <c r="B39" s="21">
        <f>B40+B41+B42</f>
        <v>90583</v>
      </c>
      <c r="C39" s="21">
        <f>C40+C41+C42</f>
        <v>90462</v>
      </c>
      <c r="D39" s="21">
        <f>D40+D41+D42</f>
        <v>80587</v>
      </c>
      <c r="E39" s="21">
        <f>E40+E41+E42</f>
        <v>90686</v>
      </c>
      <c r="F39" s="21">
        <f>F40+F41+F42</f>
        <v>86877</v>
      </c>
      <c r="G39" s="59">
        <f t="shared" si="2"/>
        <v>95.79979269126436</v>
      </c>
    </row>
    <row r="40" spans="1:7" ht="15">
      <c r="A40" s="34" t="s">
        <v>32</v>
      </c>
      <c r="B40" s="20">
        <v>85844</v>
      </c>
      <c r="C40" s="7">
        <v>85762</v>
      </c>
      <c r="D40" s="20">
        <v>74769</v>
      </c>
      <c r="E40" s="20">
        <v>85554</v>
      </c>
      <c r="F40" s="7">
        <v>82213</v>
      </c>
      <c r="G40" s="59">
        <f t="shared" si="2"/>
        <v>96.09486406246347</v>
      </c>
    </row>
    <row r="41" spans="1:7" ht="15">
      <c r="A41" s="34" t="s">
        <v>33</v>
      </c>
      <c r="B41" s="20">
        <v>2549</v>
      </c>
      <c r="C41" s="7">
        <v>2527</v>
      </c>
      <c r="D41" s="20">
        <v>3115</v>
      </c>
      <c r="E41" s="20">
        <v>2557</v>
      </c>
      <c r="F41" s="7">
        <v>2092</v>
      </c>
      <c r="G41" s="59">
        <f t="shared" si="2"/>
        <v>81.81462651544778</v>
      </c>
    </row>
    <row r="42" spans="1:7" ht="30">
      <c r="A42" s="34" t="s">
        <v>52</v>
      </c>
      <c r="B42" s="20">
        <v>2190</v>
      </c>
      <c r="C42" s="42">
        <v>2173</v>
      </c>
      <c r="D42" s="20">
        <v>2703</v>
      </c>
      <c r="E42" s="20">
        <v>2575</v>
      </c>
      <c r="F42" s="42">
        <v>2572</v>
      </c>
      <c r="G42" s="59">
        <f t="shared" si="2"/>
        <v>99.88349514563106</v>
      </c>
    </row>
    <row r="43" spans="1:7" ht="19.5" customHeight="1">
      <c r="A43" s="35" t="s">
        <v>63</v>
      </c>
      <c r="B43" s="21">
        <f>B44</f>
        <v>290</v>
      </c>
      <c r="C43" s="21">
        <f>C44</f>
        <v>289</v>
      </c>
      <c r="D43" s="21">
        <f>D44</f>
        <v>294</v>
      </c>
      <c r="E43" s="21">
        <f>E44</f>
        <v>294</v>
      </c>
      <c r="F43" s="21">
        <f>F44</f>
        <v>294</v>
      </c>
      <c r="G43" s="59">
        <f t="shared" si="2"/>
        <v>100</v>
      </c>
    </row>
    <row r="44" spans="1:7" ht="30.75" customHeight="1">
      <c r="A44" s="34" t="s">
        <v>64</v>
      </c>
      <c r="B44" s="20">
        <v>290</v>
      </c>
      <c r="C44" s="7">
        <v>289</v>
      </c>
      <c r="D44" s="20">
        <v>294</v>
      </c>
      <c r="E44" s="20">
        <v>294</v>
      </c>
      <c r="F44" s="7">
        <v>294</v>
      </c>
      <c r="G44" s="59">
        <f t="shared" si="2"/>
        <v>100</v>
      </c>
    </row>
    <row r="45" spans="1:7" ht="14.25">
      <c r="A45" s="35" t="s">
        <v>49</v>
      </c>
      <c r="B45" s="21">
        <f>B47+B46+B48</f>
        <v>76674</v>
      </c>
      <c r="C45" s="21">
        <f>C46+C47+C48</f>
        <v>73610</v>
      </c>
      <c r="D45" s="21">
        <f>D46+D47</f>
        <v>39591</v>
      </c>
      <c r="E45" s="21">
        <f>E47+E46+E48</f>
        <v>35606</v>
      </c>
      <c r="F45" s="21">
        <f>F46+F47+F48</f>
        <v>27918</v>
      </c>
      <c r="G45" s="59">
        <f t="shared" si="2"/>
        <v>78.40813346065269</v>
      </c>
    </row>
    <row r="46" spans="1:7" ht="15">
      <c r="A46" s="34" t="s">
        <v>45</v>
      </c>
      <c r="B46" s="45">
        <v>91</v>
      </c>
      <c r="C46" s="47">
        <v>91</v>
      </c>
      <c r="D46" s="45">
        <v>3396</v>
      </c>
      <c r="E46" s="45">
        <v>393</v>
      </c>
      <c r="F46" s="47">
        <v>393</v>
      </c>
      <c r="G46" s="59">
        <f t="shared" si="2"/>
        <v>100</v>
      </c>
    </row>
    <row r="47" spans="1:7" ht="15">
      <c r="A47" s="34" t="s">
        <v>34</v>
      </c>
      <c r="B47" s="20">
        <v>27830</v>
      </c>
      <c r="C47" s="7">
        <v>24766</v>
      </c>
      <c r="D47" s="20">
        <v>36195</v>
      </c>
      <c r="E47" s="20">
        <v>34106</v>
      </c>
      <c r="F47" s="7">
        <v>26418</v>
      </c>
      <c r="G47" s="59">
        <f t="shared" si="2"/>
        <v>77.45851169882133</v>
      </c>
    </row>
    <row r="48" spans="1:7" ht="15">
      <c r="A48" s="36" t="s">
        <v>35</v>
      </c>
      <c r="B48" s="39">
        <v>48753</v>
      </c>
      <c r="C48" s="37">
        <v>48753</v>
      </c>
      <c r="D48" s="39">
        <v>0</v>
      </c>
      <c r="E48" s="39">
        <v>1107</v>
      </c>
      <c r="F48" s="37">
        <v>1107</v>
      </c>
      <c r="G48" s="59">
        <f t="shared" si="2"/>
        <v>100</v>
      </c>
    </row>
    <row r="49" spans="1:7" ht="28.5">
      <c r="A49" s="58" t="s">
        <v>62</v>
      </c>
      <c r="B49" s="25">
        <f>B50</f>
        <v>36922</v>
      </c>
      <c r="C49" s="25">
        <f>C50</f>
        <v>36827</v>
      </c>
      <c r="D49" s="25">
        <f>D50</f>
        <v>31924</v>
      </c>
      <c r="E49" s="25">
        <f>E50</f>
        <v>36852</v>
      </c>
      <c r="F49" s="25">
        <f>F50</f>
        <v>36753</v>
      </c>
      <c r="G49" s="59">
        <f t="shared" si="2"/>
        <v>99.73135786388798</v>
      </c>
    </row>
    <row r="50" spans="1:7" ht="15">
      <c r="A50" s="36" t="s">
        <v>53</v>
      </c>
      <c r="B50" s="39">
        <v>36922</v>
      </c>
      <c r="C50" s="37">
        <v>36827</v>
      </c>
      <c r="D50" s="39">
        <v>31924</v>
      </c>
      <c r="E50" s="39">
        <v>36852</v>
      </c>
      <c r="F50" s="37">
        <v>36753</v>
      </c>
      <c r="G50" s="59">
        <f t="shared" si="2"/>
        <v>99.73135786388798</v>
      </c>
    </row>
    <row r="51" spans="1:7" ht="29.25" thickBot="1">
      <c r="A51" s="75" t="s">
        <v>75</v>
      </c>
      <c r="B51" s="8">
        <v>11</v>
      </c>
      <c r="C51" s="8">
        <v>11</v>
      </c>
      <c r="D51" s="8">
        <v>56</v>
      </c>
      <c r="E51" s="8">
        <v>56</v>
      </c>
      <c r="F51" s="8">
        <v>56</v>
      </c>
      <c r="G51" s="59">
        <f t="shared" si="2"/>
        <v>100</v>
      </c>
    </row>
    <row r="52" spans="1:7" ht="15.75" thickBot="1" thickTop="1">
      <c r="A52" s="38" t="s">
        <v>38</v>
      </c>
      <c r="B52" s="63">
        <f>B49+B45+B43+B39+B33+B31+B27+B21+B16+B7+B17+B51</f>
        <v>866854</v>
      </c>
      <c r="C52" s="63">
        <f>C49+C45+C43+C39+C33+C31+C27+C21+C16+C7+C17+C51</f>
        <v>851208</v>
      </c>
      <c r="D52" s="40">
        <f>D49+D45+D43+D39+D33+D31+D27+D21+D17+D7+D16+D51</f>
        <v>711738</v>
      </c>
      <c r="E52" s="63">
        <f>E49+E45+E43+E39+E33+E31+E27+E21+E16+E7+E17+E51</f>
        <v>830931</v>
      </c>
      <c r="F52" s="63">
        <f>F49+F45+F43+F39+F33+F31+F27+F21+F16+F7+F17+F51</f>
        <v>802448</v>
      </c>
      <c r="G52" s="59">
        <f t="shared" si="2"/>
        <v>96.57215821771001</v>
      </c>
    </row>
    <row r="53" spans="2:7" ht="0.75" customHeight="1" thickTop="1">
      <c r="B53" s="30"/>
      <c r="C53" s="30"/>
      <c r="D53" s="30"/>
      <c r="E53" s="30"/>
      <c r="F53" s="30"/>
      <c r="G53" s="30"/>
    </row>
    <row r="54" spans="1:7" ht="15.75">
      <c r="A54" s="41" t="s">
        <v>40</v>
      </c>
      <c r="B54" s="41"/>
      <c r="C54" s="41"/>
      <c r="D54" s="41"/>
      <c r="E54" s="41"/>
      <c r="F54" s="41"/>
      <c r="G54" s="30"/>
    </row>
    <row r="55" spans="1:7" ht="15.75">
      <c r="A55" s="41" t="s">
        <v>41</v>
      </c>
      <c r="B55" s="41"/>
      <c r="C55" s="41"/>
      <c r="D55" s="41"/>
      <c r="E55" s="104" t="s">
        <v>42</v>
      </c>
      <c r="F55" s="104"/>
      <c r="G55" s="104"/>
    </row>
    <row r="56" ht="12.75">
      <c r="G56" s="30"/>
    </row>
    <row r="57" spans="2:7" ht="12.75">
      <c r="B57" s="30"/>
      <c r="C57" s="30"/>
      <c r="D57" s="30"/>
      <c r="E57" s="30"/>
      <c r="F57" s="30"/>
      <c r="G57" s="30"/>
    </row>
    <row r="58" spans="2:7" ht="12.75">
      <c r="B58" s="30"/>
      <c r="C58" s="30"/>
      <c r="D58" s="30"/>
      <c r="E58" s="30"/>
      <c r="F58" s="30"/>
      <c r="G58" s="30"/>
    </row>
    <row r="59" spans="2:7" ht="12.75">
      <c r="B59" s="30"/>
      <c r="C59" s="30"/>
      <c r="D59" s="30"/>
      <c r="E59" s="30"/>
      <c r="F59" s="30"/>
      <c r="G59" s="30"/>
    </row>
    <row r="60" spans="2:7" ht="12.75">
      <c r="B60" s="30"/>
      <c r="C60" s="30"/>
      <c r="D60" s="30"/>
      <c r="E60" s="30"/>
      <c r="F60" s="30"/>
      <c r="G60" s="30"/>
    </row>
    <row r="61" spans="2:7" ht="12.75">
      <c r="B61" s="30"/>
      <c r="C61" s="30"/>
      <c r="D61" s="30"/>
      <c r="E61" s="30"/>
      <c r="F61" s="30"/>
      <c r="G61" s="30"/>
    </row>
    <row r="62" spans="2:7" ht="12.75">
      <c r="B62" s="30"/>
      <c r="C62" s="30"/>
      <c r="D62" s="30"/>
      <c r="E62" s="30"/>
      <c r="F62" s="30"/>
      <c r="G62" s="30"/>
    </row>
    <row r="63" spans="2:7" ht="12.75">
      <c r="B63" s="30"/>
      <c r="C63" s="30"/>
      <c r="D63" s="30"/>
      <c r="E63" s="30"/>
      <c r="F63" s="30"/>
      <c r="G63" s="30"/>
    </row>
    <row r="64" spans="2:7" ht="12.75">
      <c r="B64" s="30"/>
      <c r="C64" s="30"/>
      <c r="D64" s="30"/>
      <c r="E64" s="30"/>
      <c r="F64" s="30"/>
      <c r="G64" s="30"/>
    </row>
    <row r="65" spans="2:7" ht="12.75">
      <c r="B65" s="30"/>
      <c r="C65" s="30"/>
      <c r="D65" s="30"/>
      <c r="E65" s="30"/>
      <c r="F65" s="30"/>
      <c r="G65" s="30"/>
    </row>
    <row r="66" spans="2:7" ht="12.75">
      <c r="B66" s="30"/>
      <c r="C66" s="30"/>
      <c r="D66" s="30"/>
      <c r="E66" s="30"/>
      <c r="F66" s="30"/>
      <c r="G66" s="30"/>
    </row>
    <row r="67" spans="2:7" ht="12.75">
      <c r="B67" s="30"/>
      <c r="C67" s="30"/>
      <c r="D67" s="30"/>
      <c r="E67" s="30"/>
      <c r="F67" s="30"/>
      <c r="G67" s="30"/>
    </row>
    <row r="68" spans="2:7" ht="12.75">
      <c r="B68" s="30"/>
      <c r="C68" s="30"/>
      <c r="D68" s="30"/>
      <c r="E68" s="30"/>
      <c r="F68" s="30"/>
      <c r="G68" s="30"/>
    </row>
    <row r="69" spans="2:7" ht="12.75">
      <c r="B69" s="30"/>
      <c r="C69" s="30"/>
      <c r="D69" s="30"/>
      <c r="E69" s="30"/>
      <c r="F69" s="30"/>
      <c r="G69" s="30"/>
    </row>
    <row r="70" spans="2:7" ht="12.75">
      <c r="B70" s="30"/>
      <c r="C70" s="30"/>
      <c r="D70" s="30"/>
      <c r="E70" s="30"/>
      <c r="F70" s="30"/>
      <c r="G70" s="30"/>
    </row>
    <row r="71" spans="2:7" ht="12.75">
      <c r="B71" s="30"/>
      <c r="C71" s="30"/>
      <c r="D71" s="30"/>
      <c r="E71" s="30"/>
      <c r="F71" s="30"/>
      <c r="G71" s="30"/>
    </row>
    <row r="72" spans="2:7" ht="12.75">
      <c r="B72" s="30"/>
      <c r="C72" s="30"/>
      <c r="D72" s="30"/>
      <c r="E72" s="30"/>
      <c r="F72" s="30"/>
      <c r="G72" s="30"/>
    </row>
    <row r="73" spans="2:7" ht="12.75">
      <c r="B73" s="30"/>
      <c r="C73" s="30"/>
      <c r="D73" s="30"/>
      <c r="E73" s="30"/>
      <c r="F73" s="30"/>
      <c r="G73" s="30"/>
    </row>
    <row r="74" spans="2:7" ht="12.75">
      <c r="B74" s="30"/>
      <c r="C74" s="30"/>
      <c r="D74" s="30"/>
      <c r="E74" s="30"/>
      <c r="F74" s="30"/>
      <c r="G74" s="30"/>
    </row>
    <row r="75" spans="2:7" ht="12.75">
      <c r="B75" s="30"/>
      <c r="C75" s="30"/>
      <c r="D75" s="30"/>
      <c r="E75" s="30"/>
      <c r="F75" s="30"/>
      <c r="G75" s="30"/>
    </row>
    <row r="76" spans="2:7" ht="12.75">
      <c r="B76" s="30"/>
      <c r="C76" s="30"/>
      <c r="D76" s="30"/>
      <c r="E76" s="30"/>
      <c r="F76" s="30"/>
      <c r="G76" s="30"/>
    </row>
    <row r="77" spans="2:7" ht="12.75">
      <c r="B77" s="30"/>
      <c r="C77" s="30"/>
      <c r="D77" s="30"/>
      <c r="E77" s="30"/>
      <c r="F77" s="30"/>
      <c r="G77" s="30"/>
    </row>
    <row r="78" spans="2:7" ht="12.75">
      <c r="B78" s="30"/>
      <c r="C78" s="30"/>
      <c r="D78" s="30"/>
      <c r="E78" s="30"/>
      <c r="F78" s="30"/>
      <c r="G78" s="30"/>
    </row>
    <row r="79" spans="2:7" ht="12.75">
      <c r="B79" s="30"/>
      <c r="C79" s="30"/>
      <c r="D79" s="30"/>
      <c r="E79" s="30"/>
      <c r="F79" s="30"/>
      <c r="G79" s="30"/>
    </row>
    <row r="80" spans="2:7" ht="12.75">
      <c r="B80" s="30"/>
      <c r="C80" s="30"/>
      <c r="D80" s="30"/>
      <c r="E80" s="30"/>
      <c r="F80" s="30"/>
      <c r="G80" s="30"/>
    </row>
    <row r="81" spans="2:7" ht="12.75">
      <c r="B81" s="30"/>
      <c r="C81" s="30"/>
      <c r="D81" s="30"/>
      <c r="E81" s="30"/>
      <c r="F81" s="30"/>
      <c r="G81" s="30"/>
    </row>
    <row r="82" spans="2:7" ht="12.75">
      <c r="B82" s="30"/>
      <c r="C82" s="30"/>
      <c r="D82" s="30"/>
      <c r="E82" s="30"/>
      <c r="F82" s="30"/>
      <c r="G82" s="30"/>
    </row>
    <row r="83" spans="2:7" ht="12.75">
      <c r="B83" s="30"/>
      <c r="C83" s="30"/>
      <c r="D83" s="30"/>
      <c r="E83" s="30"/>
      <c r="F83" s="30"/>
      <c r="G83" s="30"/>
    </row>
    <row r="84" spans="2:7" ht="12.75">
      <c r="B84" s="30"/>
      <c r="C84" s="30"/>
      <c r="D84" s="30"/>
      <c r="E84" s="30"/>
      <c r="F84" s="30"/>
      <c r="G84" s="30"/>
    </row>
    <row r="85" spans="2:7" ht="12.75">
      <c r="B85" s="30"/>
      <c r="C85" s="30"/>
      <c r="D85" s="30"/>
      <c r="E85" s="30"/>
      <c r="F85" s="30"/>
      <c r="G85" s="30"/>
    </row>
    <row r="86" spans="2:7" ht="12.75">
      <c r="B86" s="30"/>
      <c r="C86" s="30"/>
      <c r="D86" s="30"/>
      <c r="E86" s="30"/>
      <c r="F86" s="30"/>
      <c r="G86" s="30"/>
    </row>
    <row r="87" spans="2:7" ht="12.75">
      <c r="B87" s="30"/>
      <c r="C87" s="30"/>
      <c r="D87" s="30"/>
      <c r="E87" s="30"/>
      <c r="F87" s="30"/>
      <c r="G87" s="30"/>
    </row>
    <row r="88" spans="2:7" ht="12.75">
      <c r="B88" s="30"/>
      <c r="C88" s="30"/>
      <c r="D88" s="30"/>
      <c r="E88" s="30"/>
      <c r="F88" s="30"/>
      <c r="G88" s="30"/>
    </row>
    <row r="89" spans="2:7" ht="12.75">
      <c r="B89" s="30"/>
      <c r="C89" s="30"/>
      <c r="D89" s="30"/>
      <c r="E89" s="30"/>
      <c r="F89" s="30"/>
      <c r="G89" s="30"/>
    </row>
  </sheetData>
  <sheetProtection/>
  <mergeCells count="4">
    <mergeCell ref="A2:G2"/>
    <mergeCell ref="A3:G3"/>
    <mergeCell ref="A4:G4"/>
    <mergeCell ref="E55:G55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5"/>
  <sheetViews>
    <sheetView view="pageBreakPreview" zoomScaleSheetLayoutView="100" workbookViewId="0" topLeftCell="A17">
      <selection activeCell="D29" sqref="D29"/>
    </sheetView>
  </sheetViews>
  <sheetFormatPr defaultColWidth="9.00390625" defaultRowHeight="12.75"/>
  <cols>
    <col min="1" max="1" width="33.125" style="1" customWidth="1"/>
    <col min="2" max="2" width="13.125" style="1" customWidth="1"/>
    <col min="3" max="3" width="13.00390625" style="1" customWidth="1"/>
    <col min="4" max="4" width="11.625" style="1" customWidth="1"/>
    <col min="5" max="5" width="8.375" style="1" customWidth="1"/>
    <col min="6" max="6" width="8.00390625" style="1" customWidth="1"/>
    <col min="7" max="7" width="10.00390625" style="1" customWidth="1"/>
    <col min="8" max="9" width="9.125" style="1" customWidth="1"/>
    <col min="10" max="10" width="8.125" style="1" customWidth="1"/>
    <col min="11" max="11" width="7.25390625" style="1" customWidth="1"/>
    <col min="12" max="12" width="13.625" style="1" customWidth="1"/>
    <col min="13" max="13" width="13.75390625" style="1" customWidth="1"/>
    <col min="14" max="14" width="13.00390625" style="1" customWidth="1"/>
    <col min="15" max="15" width="7.25390625" style="1" customWidth="1"/>
    <col min="16" max="16" width="7.875" style="1" customWidth="1"/>
    <col min="17" max="16384" width="9.125" style="1" customWidth="1"/>
  </cols>
  <sheetData>
    <row r="1" ht="5.25" customHeight="1"/>
    <row r="2" spans="1:16" ht="20.25">
      <c r="A2" s="106" t="s">
        <v>101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20.25">
      <c r="A3" s="106" t="s">
        <v>102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19.5" customHeight="1">
      <c r="A4" s="106" t="s">
        <v>103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ht="13.5" hidden="1" thickBot="1"/>
    <row r="6" ht="13.5" thickBot="1"/>
    <row r="7" spans="1:16" ht="65.25" customHeight="1" thickBot="1" thickTop="1">
      <c r="A7" s="80"/>
      <c r="B7" s="54" t="s">
        <v>96</v>
      </c>
      <c r="C7" s="54" t="s">
        <v>97</v>
      </c>
      <c r="D7" s="54" t="s">
        <v>98</v>
      </c>
      <c r="E7" s="54" t="s">
        <v>99</v>
      </c>
      <c r="F7" s="54" t="s">
        <v>100</v>
      </c>
      <c r="G7" s="54" t="s">
        <v>95</v>
      </c>
      <c r="H7" s="54" t="s">
        <v>80</v>
      </c>
      <c r="I7" s="54" t="s">
        <v>81</v>
      </c>
      <c r="J7" s="54" t="s">
        <v>99</v>
      </c>
      <c r="K7" s="54" t="s">
        <v>100</v>
      </c>
      <c r="L7" s="54" t="s">
        <v>90</v>
      </c>
      <c r="M7" s="81" t="s">
        <v>91</v>
      </c>
      <c r="N7" s="81" t="s">
        <v>92</v>
      </c>
      <c r="O7" s="54" t="s">
        <v>99</v>
      </c>
      <c r="P7" s="54" t="s">
        <v>100</v>
      </c>
    </row>
    <row r="8" spans="1:16" ht="16.5" thickTop="1">
      <c r="A8" s="12" t="s">
        <v>1</v>
      </c>
      <c r="B8" s="18">
        <f>B9+B10+B11+B12+B13+B14</f>
        <v>161787</v>
      </c>
      <c r="C8" s="18">
        <f>C9+C10+C11+C12+C13+C14+C15</f>
        <v>163914</v>
      </c>
      <c r="D8" s="18">
        <f>D9+D10+D11+D12+D13+D14+D15</f>
        <v>174495</v>
      </c>
      <c r="E8" s="82">
        <f>D8/B8*100</f>
        <v>107.85477201505684</v>
      </c>
      <c r="F8" s="82">
        <f>D8/C8*100</f>
        <v>106.45521431970424</v>
      </c>
      <c r="G8" s="18">
        <f>G9+G10+G11+G12+G13+G14</f>
        <v>165899</v>
      </c>
      <c r="H8" s="18">
        <f>H9+H10+H11+H12+H13+H14+H15</f>
        <v>173963</v>
      </c>
      <c r="I8" s="18">
        <f>I9+I10+I11+I12+I13+I14+I15</f>
        <v>195072</v>
      </c>
      <c r="J8" s="78">
        <f>I8/G8*100</f>
        <v>117.58479556838799</v>
      </c>
      <c r="K8" s="78">
        <f>I8/H8*100</f>
        <v>112.13418945407932</v>
      </c>
      <c r="L8" s="18">
        <f>L9+L10+L11+L12+L13+L14</f>
        <v>188692</v>
      </c>
      <c r="M8" s="18">
        <f>M9+M10+M11+M12+M13+M14+M15</f>
        <v>197010</v>
      </c>
      <c r="N8" s="18">
        <f>N9+N10+N11+N12+N13+N14+N15</f>
        <v>204890</v>
      </c>
      <c r="O8" s="79">
        <f>N8/L8*100</f>
        <v>108.58435969728446</v>
      </c>
      <c r="P8" s="19">
        <f aca="true" t="shared" si="0" ref="P8:P14">ROUND(N8/M8*100,1)</f>
        <v>104</v>
      </c>
    </row>
    <row r="9" spans="1:16" ht="31.5">
      <c r="A9" s="13" t="s">
        <v>2</v>
      </c>
      <c r="B9" s="53">
        <v>123500</v>
      </c>
      <c r="C9" s="53">
        <v>123500</v>
      </c>
      <c r="D9" s="54">
        <v>129967</v>
      </c>
      <c r="E9" s="89">
        <f aca="true" t="shared" si="1" ref="E9:E27">D9/B9*100</f>
        <v>105.23643724696356</v>
      </c>
      <c r="F9" s="89">
        <f aca="true" t="shared" si="2" ref="F9:F27">D9/C9*100</f>
        <v>105.23643724696356</v>
      </c>
      <c r="G9" s="53">
        <v>123500</v>
      </c>
      <c r="H9" s="53">
        <v>130154</v>
      </c>
      <c r="I9" s="54">
        <v>147995</v>
      </c>
      <c r="J9" s="91">
        <f aca="true" t="shared" si="3" ref="J9:J27">I9/G9*100</f>
        <v>119.834008097166</v>
      </c>
      <c r="K9" s="91">
        <f aca="true" t="shared" si="4" ref="K9:K27">I9/H9*100</f>
        <v>113.70760791062895</v>
      </c>
      <c r="L9" s="53">
        <v>142700</v>
      </c>
      <c r="M9" s="53">
        <v>149590</v>
      </c>
      <c r="N9" s="54">
        <v>151546</v>
      </c>
      <c r="O9" s="83">
        <f aca="true" t="shared" si="5" ref="O9:O27">N9/L9*100</f>
        <v>106.19901892081289</v>
      </c>
      <c r="P9" s="84">
        <f t="shared" si="0"/>
        <v>101.3</v>
      </c>
    </row>
    <row r="10" spans="1:16" ht="15.75">
      <c r="A10" s="13" t="s">
        <v>65</v>
      </c>
      <c r="B10" s="53">
        <v>17700</v>
      </c>
      <c r="C10" s="53">
        <v>17700</v>
      </c>
      <c r="D10" s="54">
        <v>19205</v>
      </c>
      <c r="E10" s="89">
        <f t="shared" si="1"/>
        <v>108.50282485875707</v>
      </c>
      <c r="F10" s="89">
        <f t="shared" si="2"/>
        <v>108.50282485875707</v>
      </c>
      <c r="G10" s="53">
        <v>19200</v>
      </c>
      <c r="H10" s="53">
        <v>19200</v>
      </c>
      <c r="I10" s="54">
        <v>20670</v>
      </c>
      <c r="J10" s="91">
        <f t="shared" si="3"/>
        <v>107.65625000000001</v>
      </c>
      <c r="K10" s="91">
        <f t="shared" si="4"/>
        <v>107.65625000000001</v>
      </c>
      <c r="L10" s="53">
        <v>21400</v>
      </c>
      <c r="M10" s="53">
        <v>21400</v>
      </c>
      <c r="N10" s="54">
        <v>23682</v>
      </c>
      <c r="O10" s="83">
        <f t="shared" si="5"/>
        <v>110.66355140186917</v>
      </c>
      <c r="P10" s="84">
        <f t="shared" si="0"/>
        <v>110.7</v>
      </c>
    </row>
    <row r="11" spans="1:16" ht="15.75">
      <c r="A11" s="13" t="s">
        <v>3</v>
      </c>
      <c r="B11" s="53">
        <v>5774</v>
      </c>
      <c r="C11" s="53">
        <v>5784</v>
      </c>
      <c r="D11" s="54">
        <v>6312</v>
      </c>
      <c r="E11" s="89">
        <f t="shared" si="1"/>
        <v>109.3176307585729</v>
      </c>
      <c r="F11" s="89">
        <f t="shared" si="2"/>
        <v>109.12863070539419</v>
      </c>
      <c r="G11" s="53">
        <v>6451</v>
      </c>
      <c r="H11" s="53">
        <v>5204</v>
      </c>
      <c r="I11" s="54">
        <v>5346</v>
      </c>
      <c r="J11" s="91">
        <f t="shared" si="3"/>
        <v>82.87087273290963</v>
      </c>
      <c r="K11" s="91">
        <f t="shared" si="4"/>
        <v>102.72867025365105</v>
      </c>
      <c r="L11" s="53">
        <v>5221</v>
      </c>
      <c r="M11" s="53">
        <v>5227</v>
      </c>
      <c r="N11" s="54">
        <v>7495</v>
      </c>
      <c r="O11" s="83">
        <f t="shared" si="5"/>
        <v>143.5548745451063</v>
      </c>
      <c r="P11" s="84">
        <f t="shared" si="0"/>
        <v>143.4</v>
      </c>
    </row>
    <row r="12" spans="1:16" ht="31.5">
      <c r="A12" s="13" t="s">
        <v>4</v>
      </c>
      <c r="B12" s="53">
        <v>2070</v>
      </c>
      <c r="C12" s="53">
        <v>2107</v>
      </c>
      <c r="D12" s="54">
        <v>2644</v>
      </c>
      <c r="E12" s="89">
        <f t="shared" si="1"/>
        <v>127.72946859903382</v>
      </c>
      <c r="F12" s="89">
        <f t="shared" si="2"/>
        <v>125.48647365923114</v>
      </c>
      <c r="G12" s="53">
        <v>2005</v>
      </c>
      <c r="H12" s="53">
        <v>2584</v>
      </c>
      <c r="I12" s="54">
        <v>3028</v>
      </c>
      <c r="J12" s="91">
        <f t="shared" si="3"/>
        <v>151.0224438902743</v>
      </c>
      <c r="K12" s="91">
        <f t="shared" si="4"/>
        <v>117.18266253869969</v>
      </c>
      <c r="L12" s="53">
        <v>3366</v>
      </c>
      <c r="M12" s="53">
        <v>3441</v>
      </c>
      <c r="N12" s="54">
        <v>3487</v>
      </c>
      <c r="O12" s="83">
        <f t="shared" si="5"/>
        <v>103.59477124183007</v>
      </c>
      <c r="P12" s="84">
        <f t="shared" si="0"/>
        <v>101.3</v>
      </c>
    </row>
    <row r="13" spans="1:16" ht="15.75">
      <c r="A13" s="13" t="s">
        <v>5</v>
      </c>
      <c r="B13" s="53">
        <v>11800</v>
      </c>
      <c r="C13" s="53">
        <v>13880</v>
      </c>
      <c r="D13" s="54">
        <v>15302</v>
      </c>
      <c r="E13" s="89">
        <f t="shared" si="1"/>
        <v>129.67796610169492</v>
      </c>
      <c r="F13" s="89">
        <f t="shared" si="2"/>
        <v>110.2449567723343</v>
      </c>
      <c r="G13" s="53">
        <v>14000</v>
      </c>
      <c r="H13" s="53">
        <v>15770</v>
      </c>
      <c r="I13" s="54">
        <v>16887</v>
      </c>
      <c r="J13" s="91">
        <f t="shared" si="3"/>
        <v>120.62142857142857</v>
      </c>
      <c r="K13" s="91">
        <f t="shared" si="4"/>
        <v>107.08306911857959</v>
      </c>
      <c r="L13" s="53">
        <v>15005</v>
      </c>
      <c r="M13" s="53">
        <v>16352</v>
      </c>
      <c r="N13" s="54">
        <v>17347</v>
      </c>
      <c r="O13" s="83">
        <f t="shared" si="5"/>
        <v>115.60813062312563</v>
      </c>
      <c r="P13" s="84">
        <f t="shared" si="0"/>
        <v>106.1</v>
      </c>
    </row>
    <row r="14" spans="1:16" ht="15.75">
      <c r="A14" s="13" t="s">
        <v>6</v>
      </c>
      <c r="B14" s="53">
        <v>943</v>
      </c>
      <c r="C14" s="53">
        <v>943</v>
      </c>
      <c r="D14" s="54">
        <v>1065</v>
      </c>
      <c r="E14" s="89">
        <f t="shared" si="1"/>
        <v>112.93743372216332</v>
      </c>
      <c r="F14" s="89">
        <f t="shared" si="2"/>
        <v>112.93743372216332</v>
      </c>
      <c r="G14" s="53">
        <v>743</v>
      </c>
      <c r="H14" s="53">
        <v>1051</v>
      </c>
      <c r="I14" s="54">
        <v>1146</v>
      </c>
      <c r="J14" s="91">
        <f t="shared" si="3"/>
        <v>154.23956931359356</v>
      </c>
      <c r="K14" s="91">
        <f t="shared" si="4"/>
        <v>109.03901046622263</v>
      </c>
      <c r="L14" s="53">
        <v>1000</v>
      </c>
      <c r="M14" s="53">
        <v>1000</v>
      </c>
      <c r="N14" s="54">
        <v>1333</v>
      </c>
      <c r="O14" s="83">
        <f t="shared" si="5"/>
        <v>133.29999999999998</v>
      </c>
      <c r="P14" s="84">
        <f t="shared" si="0"/>
        <v>133.3</v>
      </c>
    </row>
    <row r="15" spans="1:16" ht="31.5">
      <c r="A15" s="13" t="s">
        <v>7</v>
      </c>
      <c r="B15" s="21">
        <v>0</v>
      </c>
      <c r="C15" s="20">
        <v>0</v>
      </c>
      <c r="D15" s="7">
        <v>0</v>
      </c>
      <c r="E15" s="89">
        <v>0</v>
      </c>
      <c r="F15" s="89">
        <v>0</v>
      </c>
      <c r="G15" s="21">
        <v>0</v>
      </c>
      <c r="H15" s="20">
        <v>0</v>
      </c>
      <c r="I15" s="7">
        <v>0</v>
      </c>
      <c r="J15" s="91">
        <v>0</v>
      </c>
      <c r="K15" s="91">
        <v>0</v>
      </c>
      <c r="L15" s="21">
        <v>0</v>
      </c>
      <c r="M15" s="20">
        <v>0</v>
      </c>
      <c r="N15" s="7">
        <v>0</v>
      </c>
      <c r="O15" s="83">
        <v>0</v>
      </c>
      <c r="P15" s="85">
        <v>0</v>
      </c>
    </row>
    <row r="16" spans="1:16" ht="36" customHeight="1">
      <c r="A16" s="14" t="s">
        <v>9</v>
      </c>
      <c r="B16" s="21">
        <f>B17+B18+B19+B20+B21</f>
        <v>3974</v>
      </c>
      <c r="C16" s="21">
        <f>C17+C18+C19+C20+C21+C22</f>
        <v>10094</v>
      </c>
      <c r="D16" s="21">
        <f>D17+D18+D19+D20+D21+D22</f>
        <v>11837</v>
      </c>
      <c r="E16" s="88">
        <f t="shared" si="1"/>
        <v>297.8610971313538</v>
      </c>
      <c r="F16" s="88">
        <f t="shared" si="2"/>
        <v>117.26768377253813</v>
      </c>
      <c r="G16" s="21">
        <f>G17+G18+G19+G20+G21</f>
        <v>4160</v>
      </c>
      <c r="H16" s="21">
        <f>H17+H18+H19+H20+H21+H22</f>
        <v>21546</v>
      </c>
      <c r="I16" s="21">
        <f>I17+I18+I19+I20+I21+I22</f>
        <v>22306</v>
      </c>
      <c r="J16" s="78">
        <f t="shared" si="3"/>
        <v>536.2019230769231</v>
      </c>
      <c r="K16" s="78">
        <f t="shared" si="4"/>
        <v>103.52733686067019</v>
      </c>
      <c r="L16" s="21">
        <f>L17+L18+L19+L20+L21</f>
        <v>4592</v>
      </c>
      <c r="M16" s="21">
        <f>M17+M18+M19+M20+M21+M22</f>
        <v>21911</v>
      </c>
      <c r="N16" s="21">
        <f>N17+N18+N19+N20+N21+N22</f>
        <v>23123</v>
      </c>
      <c r="O16" s="79">
        <f t="shared" si="5"/>
        <v>503.54965156794424</v>
      </c>
      <c r="P16" s="22">
        <f aca="true" t="shared" si="6" ref="P16:P24">ROUND(N16/M16*100,1)</f>
        <v>105.5</v>
      </c>
    </row>
    <row r="17" spans="1:16" ht="47.25" customHeight="1">
      <c r="A17" s="15" t="s">
        <v>10</v>
      </c>
      <c r="B17" s="20">
        <v>2487</v>
      </c>
      <c r="C17" s="20">
        <v>2749</v>
      </c>
      <c r="D17" s="7">
        <v>3222</v>
      </c>
      <c r="E17" s="89">
        <f t="shared" si="1"/>
        <v>129.55367913148373</v>
      </c>
      <c r="F17" s="89">
        <f t="shared" si="2"/>
        <v>117.20625682066206</v>
      </c>
      <c r="G17" s="20">
        <v>2522</v>
      </c>
      <c r="H17" s="20">
        <v>2403</v>
      </c>
      <c r="I17" s="7">
        <v>2552</v>
      </c>
      <c r="J17" s="91">
        <f t="shared" si="3"/>
        <v>101.18953211736716</v>
      </c>
      <c r="K17" s="91">
        <f t="shared" si="4"/>
        <v>106.20058260507699</v>
      </c>
      <c r="L17" s="20">
        <v>2556</v>
      </c>
      <c r="M17" s="20">
        <v>2857</v>
      </c>
      <c r="N17" s="7">
        <v>3870</v>
      </c>
      <c r="O17" s="83">
        <f t="shared" si="5"/>
        <v>151.40845070422534</v>
      </c>
      <c r="P17" s="84">
        <f t="shared" si="6"/>
        <v>135.5</v>
      </c>
    </row>
    <row r="18" spans="1:16" ht="48" customHeight="1">
      <c r="A18" s="13" t="s">
        <v>11</v>
      </c>
      <c r="B18" s="53">
        <v>489</v>
      </c>
      <c r="C18" s="53">
        <v>489</v>
      </c>
      <c r="D18" s="54">
        <v>334</v>
      </c>
      <c r="E18" s="89">
        <f t="shared" si="1"/>
        <v>68.30265848670757</v>
      </c>
      <c r="F18" s="89">
        <f t="shared" si="2"/>
        <v>68.30265848670757</v>
      </c>
      <c r="G18" s="53">
        <v>160</v>
      </c>
      <c r="H18" s="53">
        <v>160</v>
      </c>
      <c r="I18" s="54">
        <v>145</v>
      </c>
      <c r="J18" s="91">
        <f t="shared" si="3"/>
        <v>90.625</v>
      </c>
      <c r="K18" s="91">
        <f t="shared" si="4"/>
        <v>90.625</v>
      </c>
      <c r="L18" s="53">
        <v>92</v>
      </c>
      <c r="M18" s="53">
        <v>92</v>
      </c>
      <c r="N18" s="54">
        <v>25</v>
      </c>
      <c r="O18" s="86">
        <f t="shared" si="5"/>
        <v>27.173913043478258</v>
      </c>
      <c r="P18" s="84">
        <f t="shared" si="6"/>
        <v>27.2</v>
      </c>
    </row>
    <row r="19" spans="1:16" ht="31.5">
      <c r="A19" s="13" t="s">
        <v>44</v>
      </c>
      <c r="B19" s="53">
        <v>138</v>
      </c>
      <c r="C19" s="53">
        <v>538</v>
      </c>
      <c r="D19" s="54">
        <v>669</v>
      </c>
      <c r="E19" s="89">
        <f t="shared" si="1"/>
        <v>484.78260869565213</v>
      </c>
      <c r="F19" s="89">
        <f t="shared" si="2"/>
        <v>124.34944237918215</v>
      </c>
      <c r="G19" s="53">
        <v>278</v>
      </c>
      <c r="H19" s="53">
        <v>1057</v>
      </c>
      <c r="I19" s="54">
        <v>1174</v>
      </c>
      <c r="J19" s="91">
        <f t="shared" si="3"/>
        <v>422.30215827338134</v>
      </c>
      <c r="K19" s="91">
        <f t="shared" si="4"/>
        <v>111.06906338694418</v>
      </c>
      <c r="L19" s="53">
        <v>370</v>
      </c>
      <c r="M19" s="53">
        <v>1047</v>
      </c>
      <c r="N19" s="54">
        <v>1293</v>
      </c>
      <c r="O19" s="86">
        <f t="shared" si="5"/>
        <v>349.4594594594595</v>
      </c>
      <c r="P19" s="84">
        <f t="shared" si="6"/>
        <v>123.5</v>
      </c>
    </row>
    <row r="20" spans="1:16" ht="15.75">
      <c r="A20" s="13" t="s">
        <v>12</v>
      </c>
      <c r="B20" s="53">
        <v>860</v>
      </c>
      <c r="C20" s="53">
        <v>1565</v>
      </c>
      <c r="D20" s="54">
        <v>2229</v>
      </c>
      <c r="E20" s="89">
        <f t="shared" si="1"/>
        <v>259.18604651162786</v>
      </c>
      <c r="F20" s="89">
        <f t="shared" si="2"/>
        <v>142.42811501597444</v>
      </c>
      <c r="G20" s="53">
        <v>1200</v>
      </c>
      <c r="H20" s="53">
        <v>1805</v>
      </c>
      <c r="I20" s="54">
        <v>2037</v>
      </c>
      <c r="J20" s="91">
        <f t="shared" si="3"/>
        <v>169.75</v>
      </c>
      <c r="K20" s="91">
        <f t="shared" si="4"/>
        <v>112.85318559556788</v>
      </c>
      <c r="L20" s="53">
        <v>1574</v>
      </c>
      <c r="M20" s="53">
        <v>1732</v>
      </c>
      <c r="N20" s="54">
        <v>1486</v>
      </c>
      <c r="O20" s="86">
        <f t="shared" si="5"/>
        <v>94.40914866581956</v>
      </c>
      <c r="P20" s="84">
        <f t="shared" si="6"/>
        <v>85.8</v>
      </c>
    </row>
    <row r="21" spans="1:16" ht="47.25">
      <c r="A21" s="13" t="s">
        <v>60</v>
      </c>
      <c r="B21" s="53">
        <v>0</v>
      </c>
      <c r="C21" s="53">
        <v>112</v>
      </c>
      <c r="D21" s="54">
        <v>697</v>
      </c>
      <c r="E21" s="89">
        <v>0</v>
      </c>
      <c r="F21" s="89">
        <f t="shared" si="2"/>
        <v>622.3214285714286</v>
      </c>
      <c r="G21" s="53">
        <v>0</v>
      </c>
      <c r="H21" s="53">
        <v>11247</v>
      </c>
      <c r="I21" s="54">
        <v>11367</v>
      </c>
      <c r="J21" s="91">
        <v>0</v>
      </c>
      <c r="K21" s="91">
        <f t="shared" si="4"/>
        <v>101.06695118698319</v>
      </c>
      <c r="L21" s="53">
        <v>0</v>
      </c>
      <c r="M21" s="53">
        <v>11415</v>
      </c>
      <c r="N21" s="54">
        <v>11608</v>
      </c>
      <c r="O21" s="86">
        <v>0</v>
      </c>
      <c r="P21" s="84">
        <f t="shared" si="6"/>
        <v>101.7</v>
      </c>
    </row>
    <row r="22" spans="1:16" ht="15.75">
      <c r="A22" s="13" t="s">
        <v>13</v>
      </c>
      <c r="B22" s="20">
        <v>0</v>
      </c>
      <c r="C22" s="20">
        <v>4641</v>
      </c>
      <c r="D22" s="7">
        <v>4686</v>
      </c>
      <c r="E22" s="89">
        <v>0</v>
      </c>
      <c r="F22" s="89">
        <f t="shared" si="2"/>
        <v>100.96961861667744</v>
      </c>
      <c r="G22" s="20">
        <v>0</v>
      </c>
      <c r="H22" s="20">
        <v>4874</v>
      </c>
      <c r="I22" s="7">
        <v>5031</v>
      </c>
      <c r="J22" s="91">
        <v>0</v>
      </c>
      <c r="K22" s="91">
        <f t="shared" si="4"/>
        <v>103.22117357406648</v>
      </c>
      <c r="L22" s="20">
        <v>0</v>
      </c>
      <c r="M22" s="20">
        <v>4768</v>
      </c>
      <c r="N22" s="7">
        <v>4841</v>
      </c>
      <c r="O22" s="86">
        <v>0</v>
      </c>
      <c r="P22" s="47">
        <f t="shared" si="6"/>
        <v>101.5</v>
      </c>
    </row>
    <row r="23" spans="1:16" ht="31.5">
      <c r="A23" s="14" t="s">
        <v>14</v>
      </c>
      <c r="B23" s="28">
        <f>B8+B16</f>
        <v>165761</v>
      </c>
      <c r="C23" s="28">
        <f>C16+C8</f>
        <v>174008</v>
      </c>
      <c r="D23" s="28">
        <f>D16+D8</f>
        <v>186332</v>
      </c>
      <c r="E23" s="88">
        <f t="shared" si="1"/>
        <v>112.410036136365</v>
      </c>
      <c r="F23" s="88">
        <f t="shared" si="2"/>
        <v>107.0824329915866</v>
      </c>
      <c r="G23" s="28">
        <f>G8+G16</f>
        <v>170059</v>
      </c>
      <c r="H23" s="28">
        <f>H16+H8</f>
        <v>195509</v>
      </c>
      <c r="I23" s="28">
        <f>I16+I8</f>
        <v>217378</v>
      </c>
      <c r="J23" s="78">
        <f t="shared" si="3"/>
        <v>127.82504895359845</v>
      </c>
      <c r="K23" s="78">
        <f t="shared" si="4"/>
        <v>111.18567431678336</v>
      </c>
      <c r="L23" s="28">
        <f>L8+L16</f>
        <v>193284</v>
      </c>
      <c r="M23" s="28">
        <f>M16+M8</f>
        <v>218921</v>
      </c>
      <c r="N23" s="28">
        <f>N16+N8</f>
        <v>228013</v>
      </c>
      <c r="O23" s="87">
        <f t="shared" si="5"/>
        <v>117.96786076447094</v>
      </c>
      <c r="P23" s="70">
        <f t="shared" si="6"/>
        <v>104.2</v>
      </c>
    </row>
    <row r="24" spans="1:17" ht="31.5">
      <c r="A24" s="16" t="s">
        <v>54</v>
      </c>
      <c r="B24" s="25">
        <v>386911</v>
      </c>
      <c r="C24" s="25">
        <v>465019</v>
      </c>
      <c r="D24" s="48">
        <v>465019</v>
      </c>
      <c r="E24" s="88">
        <f t="shared" si="1"/>
        <v>120.18758836011384</v>
      </c>
      <c r="F24" s="88">
        <f t="shared" si="2"/>
        <v>100</v>
      </c>
      <c r="G24" s="25">
        <v>424594</v>
      </c>
      <c r="H24" s="25">
        <v>577000</v>
      </c>
      <c r="I24" s="48">
        <v>577000</v>
      </c>
      <c r="J24" s="78">
        <f t="shared" si="3"/>
        <v>135.8945251228232</v>
      </c>
      <c r="K24" s="78">
        <f t="shared" si="4"/>
        <v>100</v>
      </c>
      <c r="L24" s="25">
        <v>460962</v>
      </c>
      <c r="M24" s="25">
        <v>620242</v>
      </c>
      <c r="N24" s="48">
        <v>620133</v>
      </c>
      <c r="O24" s="87">
        <f t="shared" si="5"/>
        <v>134.5301781925625</v>
      </c>
      <c r="P24" s="70">
        <f t="shared" si="6"/>
        <v>100</v>
      </c>
      <c r="Q24" s="4"/>
    </row>
    <row r="25" spans="1:17" ht="15.75">
      <c r="A25" s="16" t="s">
        <v>72</v>
      </c>
      <c r="B25" s="25">
        <v>0</v>
      </c>
      <c r="C25" s="25">
        <v>0</v>
      </c>
      <c r="D25" s="60">
        <v>0</v>
      </c>
      <c r="E25" s="89">
        <v>0</v>
      </c>
      <c r="F25" s="89">
        <v>0</v>
      </c>
      <c r="G25" s="25">
        <v>0</v>
      </c>
      <c r="H25" s="25">
        <v>10</v>
      </c>
      <c r="I25" s="60">
        <v>10</v>
      </c>
      <c r="J25" s="78">
        <v>0</v>
      </c>
      <c r="K25" s="78">
        <f t="shared" si="4"/>
        <v>100</v>
      </c>
      <c r="L25" s="25">
        <v>0</v>
      </c>
      <c r="M25" s="25">
        <v>0</v>
      </c>
      <c r="N25" s="60">
        <v>0</v>
      </c>
      <c r="O25" s="87">
        <v>0</v>
      </c>
      <c r="P25" s="70">
        <v>0</v>
      </c>
      <c r="Q25" s="67"/>
    </row>
    <row r="26" spans="1:16" ht="48" thickBot="1">
      <c r="A26" s="14" t="s">
        <v>104</v>
      </c>
      <c r="B26" s="23">
        <v>0</v>
      </c>
      <c r="C26" s="23">
        <v>-368</v>
      </c>
      <c r="D26" s="8">
        <v>-368</v>
      </c>
      <c r="E26" s="89">
        <v>0</v>
      </c>
      <c r="F26" s="88">
        <f t="shared" si="2"/>
        <v>100</v>
      </c>
      <c r="G26" s="23">
        <v>0</v>
      </c>
      <c r="H26" s="23">
        <v>-699</v>
      </c>
      <c r="I26" s="8">
        <v>-699</v>
      </c>
      <c r="J26" s="78">
        <v>0</v>
      </c>
      <c r="K26" s="78">
        <f t="shared" si="4"/>
        <v>100</v>
      </c>
      <c r="L26" s="23">
        <v>0</v>
      </c>
      <c r="M26" s="23">
        <v>-13145</v>
      </c>
      <c r="N26" s="8">
        <v>-13145</v>
      </c>
      <c r="O26" s="87">
        <v>0</v>
      </c>
      <c r="P26" s="70">
        <f>ROUND(N26/M26*100,1)</f>
        <v>100</v>
      </c>
    </row>
    <row r="27" spans="1:16" ht="28.5" customHeight="1" thickBot="1" thickTop="1">
      <c r="A27" s="90" t="s">
        <v>15</v>
      </c>
      <c r="B27" s="26">
        <f>B23+B24</f>
        <v>552672</v>
      </c>
      <c r="C27" s="26">
        <f>C23+C24+C26</f>
        <v>638659</v>
      </c>
      <c r="D27" s="26">
        <f>D23+D24+D25+D26</f>
        <v>650983</v>
      </c>
      <c r="E27" s="88">
        <f t="shared" si="1"/>
        <v>117.78830843610677</v>
      </c>
      <c r="F27" s="88">
        <f t="shared" si="2"/>
        <v>101.92966825802188</v>
      </c>
      <c r="G27" s="26">
        <f>G23+G24</f>
        <v>594653</v>
      </c>
      <c r="H27" s="26">
        <f>H23+H24+H26+H25</f>
        <v>771820</v>
      </c>
      <c r="I27" s="26">
        <f>I23+I24+I26+I25</f>
        <v>793689</v>
      </c>
      <c r="J27" s="78">
        <f t="shared" si="3"/>
        <v>133.47094860363944</v>
      </c>
      <c r="K27" s="78">
        <f t="shared" si="4"/>
        <v>102.83343266564744</v>
      </c>
      <c r="L27" s="26">
        <f>L23+L24</f>
        <v>654246</v>
      </c>
      <c r="M27" s="26">
        <f>M23+M24+M26+M25</f>
        <v>826018</v>
      </c>
      <c r="N27" s="26">
        <f>N23+N24+N26+N25</f>
        <v>835001</v>
      </c>
      <c r="O27" s="79">
        <f t="shared" si="5"/>
        <v>127.62798702628675</v>
      </c>
      <c r="P27" s="17">
        <f>ROUND(N27/M27*100,1)</f>
        <v>101.1</v>
      </c>
    </row>
    <row r="28" spans="1:16" ht="28.5" customHeight="1" hidden="1" thickTop="1">
      <c r="A28" s="2"/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</row>
    <row r="29" spans="1:16" ht="34.5" customHeight="1" thickTop="1">
      <c r="A29" s="104" t="s">
        <v>40</v>
      </c>
      <c r="B29" s="104"/>
      <c r="C29" s="104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"/>
    </row>
    <row r="30" spans="1:16" ht="18.75" customHeight="1">
      <c r="A30" s="104" t="s">
        <v>41</v>
      </c>
      <c r="B30" s="104"/>
      <c r="C30" s="104"/>
      <c r="D30" s="41"/>
      <c r="E30" s="41"/>
      <c r="F30" s="41"/>
      <c r="G30" s="41"/>
      <c r="H30" s="105" t="s">
        <v>42</v>
      </c>
      <c r="I30" s="105"/>
      <c r="J30" s="105"/>
      <c r="K30" s="105"/>
      <c r="L30" s="105"/>
      <c r="M30" s="105"/>
      <c r="N30" s="105"/>
      <c r="O30" s="105"/>
      <c r="P30" s="105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</sheetData>
  <sheetProtection/>
  <mergeCells count="6">
    <mergeCell ref="H30:P30"/>
    <mergeCell ref="A29:C29"/>
    <mergeCell ref="A30:C30"/>
    <mergeCell ref="A2:P2"/>
    <mergeCell ref="A3:P3"/>
    <mergeCell ref="A4:P4"/>
  </mergeCells>
  <printOptions horizontalCentered="1"/>
  <pageMargins left="0.35433070866141736" right="0.2362204724409449" top="0.7480314960629921" bottom="0.11811023622047245" header="0.5118110236220472" footer="0.511811023622047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0"/>
  <sheetViews>
    <sheetView workbookViewId="0" topLeftCell="A2">
      <selection activeCell="G62" sqref="G62"/>
    </sheetView>
  </sheetViews>
  <sheetFormatPr defaultColWidth="9.00390625" defaultRowHeight="12.75"/>
  <cols>
    <col min="1" max="1" width="30.00390625" style="4" customWidth="1"/>
    <col min="2" max="3" width="12.375" style="4" customWidth="1"/>
    <col min="4" max="4" width="13.625" style="4" customWidth="1"/>
    <col min="5" max="5" width="7.875" style="4" customWidth="1"/>
    <col min="6" max="6" width="9.00390625" style="4" customWidth="1"/>
    <col min="7" max="7" width="10.125" style="4" customWidth="1"/>
    <col min="8" max="8" width="10.75390625" style="4" customWidth="1"/>
    <col min="9" max="9" width="8.25390625" style="4" customWidth="1"/>
    <col min="10" max="10" width="12.00390625" style="4" customWidth="1"/>
    <col min="11" max="12" width="9.125" style="4" customWidth="1"/>
    <col min="13" max="13" width="9.75390625" style="4" customWidth="1"/>
    <col min="14" max="16384" width="9.125" style="4" customWidth="1"/>
  </cols>
  <sheetData>
    <row r="1" ht="5.25" customHeight="1" hidden="1"/>
    <row r="2" spans="1:13" ht="15.75" customHeight="1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7.25" customHeight="1">
      <c r="A3" s="107" t="s">
        <v>108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1" customHeight="1">
      <c r="A4" s="107" t="s">
        <v>103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ht="2.25" customHeight="1" hidden="1" thickBot="1"/>
    <row r="6" ht="15" customHeight="1" thickBot="1"/>
    <row r="7" spans="1:13" ht="46.5" thickBot="1" thickTop="1">
      <c r="A7" s="31"/>
      <c r="B7" s="54" t="s">
        <v>106</v>
      </c>
      <c r="C7" s="43" t="s">
        <v>97</v>
      </c>
      <c r="D7" s="44" t="s">
        <v>98</v>
      </c>
      <c r="E7" s="54" t="s">
        <v>0</v>
      </c>
      <c r="F7" s="54" t="s">
        <v>105</v>
      </c>
      <c r="G7" s="43" t="s">
        <v>80</v>
      </c>
      <c r="H7" s="44" t="s">
        <v>81</v>
      </c>
      <c r="I7" s="54" t="s">
        <v>0</v>
      </c>
      <c r="J7" s="54" t="s">
        <v>93</v>
      </c>
      <c r="K7" s="61" t="s">
        <v>91</v>
      </c>
      <c r="L7" s="52" t="s">
        <v>94</v>
      </c>
      <c r="M7" s="9" t="s">
        <v>0</v>
      </c>
    </row>
    <row r="8" spans="1:13" ht="29.25" thickTop="1">
      <c r="A8" s="32" t="s">
        <v>18</v>
      </c>
      <c r="B8" s="46">
        <f>B9+B10+B11+B12+B13+B15+B16+B14</f>
        <v>52526</v>
      </c>
      <c r="C8" s="46">
        <f>C9+C10+C11+C12+C13+C15+C16+C14</f>
        <v>83881</v>
      </c>
      <c r="D8" s="46">
        <f>D9+D10+D11+D12+D13+D15+D16+D14</f>
        <v>83419</v>
      </c>
      <c r="E8" s="59">
        <f aca="true" t="shared" si="0" ref="E8:E15">D8/C8*100</f>
        <v>99.44921972794792</v>
      </c>
      <c r="F8" s="46">
        <f>F9+F10+F11+F12+F13+F15+F16+F14</f>
        <v>55461</v>
      </c>
      <c r="G8" s="46">
        <f>G9+G10+G11+G12+G13+G15+G16+G14</f>
        <v>98337</v>
      </c>
      <c r="H8" s="46">
        <f>H9+H10+H11+H12+H13+H15+H16+H14</f>
        <v>97620</v>
      </c>
      <c r="I8" s="78">
        <f>H8/G8*100</f>
        <v>99.27087464535221</v>
      </c>
      <c r="J8" s="46">
        <f>J9+J10+J11+J12+J13+J15+J16+J14</f>
        <v>67089</v>
      </c>
      <c r="K8" s="46">
        <f>K9+K10+K11+K12+K13+K15+K16+K14</f>
        <v>111453</v>
      </c>
      <c r="L8" s="46">
        <f>L9+L10+L11+L12+L13+L15+L16+L14</f>
        <v>110239</v>
      </c>
      <c r="M8" s="59">
        <f aca="true" t="shared" si="1" ref="M8:M13">L8/K8*100</f>
        <v>98.91075161727365</v>
      </c>
    </row>
    <row r="9" spans="1:13" ht="15">
      <c r="A9" s="33" t="s">
        <v>39</v>
      </c>
      <c r="B9" s="20">
        <v>9627</v>
      </c>
      <c r="C9" s="20">
        <v>14499</v>
      </c>
      <c r="D9" s="7">
        <v>14424</v>
      </c>
      <c r="E9" s="59">
        <f t="shared" si="0"/>
        <v>99.48272294641009</v>
      </c>
      <c r="F9" s="20">
        <v>10009</v>
      </c>
      <c r="G9" s="20">
        <v>15477</v>
      </c>
      <c r="H9" s="7">
        <v>15447</v>
      </c>
      <c r="I9" s="78">
        <f aca="true" t="shared" si="2" ref="I9:I53">H9/G9*100</f>
        <v>99.80616398526846</v>
      </c>
      <c r="J9" s="20">
        <v>9992</v>
      </c>
      <c r="K9" s="20">
        <v>16817</v>
      </c>
      <c r="L9" s="7">
        <v>16702</v>
      </c>
      <c r="M9" s="59">
        <f t="shared" si="1"/>
        <v>99.31616816316823</v>
      </c>
    </row>
    <row r="10" spans="1:13" ht="15">
      <c r="A10" s="34" t="s">
        <v>19</v>
      </c>
      <c r="B10" s="20">
        <v>6165</v>
      </c>
      <c r="C10" s="20">
        <v>11629</v>
      </c>
      <c r="D10" s="7">
        <v>11603</v>
      </c>
      <c r="E10" s="59">
        <f t="shared" si="0"/>
        <v>99.77642101642445</v>
      </c>
      <c r="F10" s="20">
        <v>6683</v>
      </c>
      <c r="G10" s="20">
        <v>13299</v>
      </c>
      <c r="H10" s="7">
        <v>13235</v>
      </c>
      <c r="I10" s="78">
        <f t="shared" si="2"/>
        <v>99.51876080908339</v>
      </c>
      <c r="J10" s="20">
        <v>7445</v>
      </c>
      <c r="K10" s="20">
        <v>13658</v>
      </c>
      <c r="L10" s="7">
        <v>13582</v>
      </c>
      <c r="M10" s="59">
        <f t="shared" si="1"/>
        <v>99.44354956801874</v>
      </c>
    </row>
    <row r="11" spans="1:13" ht="15">
      <c r="A11" s="34" t="s">
        <v>20</v>
      </c>
      <c r="B11" s="20">
        <v>18486</v>
      </c>
      <c r="C11" s="20">
        <v>36601</v>
      </c>
      <c r="D11" s="7">
        <v>36372</v>
      </c>
      <c r="E11" s="59">
        <f t="shared" si="0"/>
        <v>99.37433403458922</v>
      </c>
      <c r="F11" s="20">
        <v>19238</v>
      </c>
      <c r="G11" s="20">
        <v>40073</v>
      </c>
      <c r="H11" s="7">
        <v>39602</v>
      </c>
      <c r="I11" s="78">
        <f t="shared" si="2"/>
        <v>98.82464502283332</v>
      </c>
      <c r="J11" s="20">
        <v>23676</v>
      </c>
      <c r="K11" s="20">
        <v>46962</v>
      </c>
      <c r="L11" s="7">
        <v>46388</v>
      </c>
      <c r="M11" s="59">
        <f t="shared" si="1"/>
        <v>98.77773519015373</v>
      </c>
    </row>
    <row r="12" spans="1:13" ht="15">
      <c r="A12" s="34" t="s">
        <v>51</v>
      </c>
      <c r="B12" s="20">
        <v>0</v>
      </c>
      <c r="C12" s="20">
        <v>0</v>
      </c>
      <c r="D12" s="7">
        <v>0</v>
      </c>
      <c r="E12" s="59">
        <v>0</v>
      </c>
      <c r="F12" s="20">
        <v>72</v>
      </c>
      <c r="G12" s="20">
        <v>72</v>
      </c>
      <c r="H12" s="7">
        <v>72</v>
      </c>
      <c r="I12" s="78">
        <f t="shared" si="2"/>
        <v>100</v>
      </c>
      <c r="J12" s="20">
        <v>6</v>
      </c>
      <c r="K12" s="20">
        <v>10</v>
      </c>
      <c r="L12" s="7">
        <v>10</v>
      </c>
      <c r="M12" s="59">
        <f t="shared" si="1"/>
        <v>100</v>
      </c>
    </row>
    <row r="13" spans="1:13" ht="30">
      <c r="A13" s="34" t="s">
        <v>43</v>
      </c>
      <c r="B13" s="20">
        <v>4603</v>
      </c>
      <c r="C13" s="20">
        <v>6488</v>
      </c>
      <c r="D13" s="7">
        <v>6430</v>
      </c>
      <c r="E13" s="59">
        <f t="shared" si="0"/>
        <v>99.10604192355117</v>
      </c>
      <c r="F13" s="20">
        <v>4802</v>
      </c>
      <c r="G13" s="20">
        <v>8014</v>
      </c>
      <c r="H13" s="7">
        <v>7910</v>
      </c>
      <c r="I13" s="78">
        <f t="shared" si="2"/>
        <v>98.70227102570502</v>
      </c>
      <c r="J13" s="20">
        <v>5672</v>
      </c>
      <c r="K13" s="20">
        <v>8320</v>
      </c>
      <c r="L13" s="7">
        <v>8311</v>
      </c>
      <c r="M13" s="59">
        <f t="shared" si="1"/>
        <v>99.89182692307692</v>
      </c>
    </row>
    <row r="14" spans="1:13" ht="15">
      <c r="A14" s="34" t="s">
        <v>77</v>
      </c>
      <c r="B14" s="20">
        <v>3155</v>
      </c>
      <c r="C14" s="20">
        <v>0</v>
      </c>
      <c r="D14" s="7">
        <v>0</v>
      </c>
      <c r="E14" s="59">
        <v>0</v>
      </c>
      <c r="F14" s="20">
        <v>3155</v>
      </c>
      <c r="G14" s="20">
        <v>0</v>
      </c>
      <c r="H14" s="7">
        <v>0</v>
      </c>
      <c r="I14" s="78">
        <v>0</v>
      </c>
      <c r="J14" s="20">
        <v>3155</v>
      </c>
      <c r="K14" s="20">
        <v>0</v>
      </c>
      <c r="L14" s="7">
        <v>0</v>
      </c>
      <c r="M14" s="59">
        <v>0</v>
      </c>
    </row>
    <row r="15" spans="1:13" ht="30">
      <c r="A15" s="34" t="s">
        <v>78</v>
      </c>
      <c r="B15" s="20">
        <v>0</v>
      </c>
      <c r="C15" s="20">
        <v>310</v>
      </c>
      <c r="D15" s="7">
        <v>310</v>
      </c>
      <c r="E15" s="59">
        <f t="shared" si="0"/>
        <v>100</v>
      </c>
      <c r="F15" s="20">
        <v>0</v>
      </c>
      <c r="G15" s="20">
        <v>100</v>
      </c>
      <c r="H15" s="7">
        <v>100</v>
      </c>
      <c r="I15" s="78">
        <f t="shared" si="2"/>
        <v>100</v>
      </c>
      <c r="J15" s="20">
        <v>0</v>
      </c>
      <c r="K15" s="20">
        <v>0</v>
      </c>
      <c r="L15" s="7">
        <v>0</v>
      </c>
      <c r="M15" s="59">
        <v>0</v>
      </c>
    </row>
    <row r="16" spans="1:13" ht="30">
      <c r="A16" s="34" t="s">
        <v>21</v>
      </c>
      <c r="B16" s="20">
        <v>10490</v>
      </c>
      <c r="C16" s="20">
        <v>14354</v>
      </c>
      <c r="D16" s="7">
        <v>14280</v>
      </c>
      <c r="E16" s="59">
        <f>D16/C16*100</f>
        <v>99.48446426083322</v>
      </c>
      <c r="F16" s="20">
        <v>11502</v>
      </c>
      <c r="G16" s="20">
        <v>21302</v>
      </c>
      <c r="H16" s="7">
        <v>21254</v>
      </c>
      <c r="I16" s="78">
        <f t="shared" si="2"/>
        <v>99.77466904516008</v>
      </c>
      <c r="J16" s="20">
        <v>17143</v>
      </c>
      <c r="K16" s="20">
        <v>25686</v>
      </c>
      <c r="L16" s="7">
        <v>25246</v>
      </c>
      <c r="M16" s="59">
        <f aca="true" t="shared" si="3" ref="M16:M29">L16/K16*100</f>
        <v>98.28700459394223</v>
      </c>
    </row>
    <row r="17" spans="1:13" ht="14.25">
      <c r="A17" s="35" t="s">
        <v>22</v>
      </c>
      <c r="B17" s="23">
        <v>1503</v>
      </c>
      <c r="C17" s="23">
        <v>1503</v>
      </c>
      <c r="D17" s="8">
        <v>1503</v>
      </c>
      <c r="E17" s="59">
        <f>D17/C17*100</f>
        <v>100</v>
      </c>
      <c r="F17" s="23">
        <v>1658</v>
      </c>
      <c r="G17" s="23">
        <v>1658</v>
      </c>
      <c r="H17" s="8">
        <v>1658</v>
      </c>
      <c r="I17" s="78">
        <f t="shared" si="2"/>
        <v>100</v>
      </c>
      <c r="J17" s="23">
        <v>1728</v>
      </c>
      <c r="K17" s="23">
        <v>1728</v>
      </c>
      <c r="L17" s="8">
        <v>1728</v>
      </c>
      <c r="M17" s="59">
        <f t="shared" si="3"/>
        <v>100</v>
      </c>
    </row>
    <row r="18" spans="1:13" ht="46.5" customHeight="1">
      <c r="A18" s="35" t="s">
        <v>46</v>
      </c>
      <c r="B18" s="23">
        <f>B19+B20+B21</f>
        <v>1257</v>
      </c>
      <c r="C18" s="23">
        <f>C20+C21+C19</f>
        <v>1568</v>
      </c>
      <c r="D18" s="11">
        <f>D19+D20+D21</f>
        <v>1562</v>
      </c>
      <c r="E18" s="59">
        <f>D18/C18*100</f>
        <v>99.61734693877551</v>
      </c>
      <c r="F18" s="23">
        <f>F19+F20+F21</f>
        <v>1675</v>
      </c>
      <c r="G18" s="23">
        <f>G20+G21+G19</f>
        <v>2116</v>
      </c>
      <c r="H18" s="11">
        <f>H19+H20+H21</f>
        <v>1938</v>
      </c>
      <c r="I18" s="78">
        <f t="shared" si="2"/>
        <v>91.58790170132325</v>
      </c>
      <c r="J18" s="23">
        <f>J19+J20+J21</f>
        <v>2365</v>
      </c>
      <c r="K18" s="23">
        <f>K20+K21+K19</f>
        <v>2425</v>
      </c>
      <c r="L18" s="11">
        <f>L19+L20+L21</f>
        <v>2422</v>
      </c>
      <c r="M18" s="59">
        <f t="shared" si="3"/>
        <v>99.87628865979381</v>
      </c>
    </row>
    <row r="19" spans="1:13" ht="15">
      <c r="A19" s="34" t="s">
        <v>74</v>
      </c>
      <c r="B19" s="20">
        <v>218</v>
      </c>
      <c r="C19" s="20">
        <v>218</v>
      </c>
      <c r="D19" s="7">
        <v>218</v>
      </c>
      <c r="E19" s="59">
        <f>D19/C19*100</f>
        <v>100</v>
      </c>
      <c r="F19" s="20">
        <v>228</v>
      </c>
      <c r="G19" s="20">
        <v>647</v>
      </c>
      <c r="H19" s="7">
        <v>478</v>
      </c>
      <c r="I19" s="78">
        <f t="shared" si="2"/>
        <v>73.87944358578052</v>
      </c>
      <c r="J19" s="20">
        <v>903</v>
      </c>
      <c r="K19" s="20">
        <v>903</v>
      </c>
      <c r="L19" s="7">
        <v>903</v>
      </c>
      <c r="M19" s="59">
        <f t="shared" si="3"/>
        <v>100</v>
      </c>
    </row>
    <row r="20" spans="1:13" ht="15">
      <c r="A20" s="34" t="s">
        <v>109</v>
      </c>
      <c r="B20" s="20">
        <v>0</v>
      </c>
      <c r="C20" s="20">
        <v>210</v>
      </c>
      <c r="D20" s="42">
        <v>204</v>
      </c>
      <c r="E20" s="59">
        <f>D20/C20*100</f>
        <v>97.14285714285714</v>
      </c>
      <c r="F20" s="20">
        <v>0</v>
      </c>
      <c r="G20" s="20">
        <v>22</v>
      </c>
      <c r="H20" s="42">
        <v>13</v>
      </c>
      <c r="I20" s="78">
        <f t="shared" si="2"/>
        <v>59.09090909090909</v>
      </c>
      <c r="J20" s="20">
        <v>0</v>
      </c>
      <c r="K20" s="20">
        <v>60</v>
      </c>
      <c r="L20" s="42">
        <v>60</v>
      </c>
      <c r="M20" s="59">
        <f t="shared" si="3"/>
        <v>100</v>
      </c>
    </row>
    <row r="21" spans="1:13" ht="15">
      <c r="A21" s="34" t="s">
        <v>57</v>
      </c>
      <c r="B21" s="20">
        <v>1039</v>
      </c>
      <c r="C21" s="20">
        <v>1140</v>
      </c>
      <c r="D21" s="42">
        <v>1140</v>
      </c>
      <c r="E21" s="59">
        <f aca="true" t="shared" si="4" ref="E21:E29">D21/C21*100</f>
        <v>100</v>
      </c>
      <c r="F21" s="20">
        <v>1447</v>
      </c>
      <c r="G21" s="20">
        <v>1447</v>
      </c>
      <c r="H21" s="42">
        <v>1447</v>
      </c>
      <c r="I21" s="78">
        <f t="shared" si="2"/>
        <v>100</v>
      </c>
      <c r="J21" s="20">
        <v>1462</v>
      </c>
      <c r="K21" s="20">
        <v>1462</v>
      </c>
      <c r="L21" s="42">
        <v>1459</v>
      </c>
      <c r="M21" s="59">
        <f t="shared" si="3"/>
        <v>99.79480164158687</v>
      </c>
    </row>
    <row r="22" spans="1:13" ht="19.5" customHeight="1">
      <c r="A22" s="35" t="s">
        <v>23</v>
      </c>
      <c r="B22" s="21">
        <f>B24+B26+B27+B25</f>
        <v>25943</v>
      </c>
      <c r="C22" s="21">
        <f>C24+C26+C27+C25</f>
        <v>42559</v>
      </c>
      <c r="D22" s="21">
        <f>D24+D26+D27+D25</f>
        <v>41112</v>
      </c>
      <c r="E22" s="59">
        <f t="shared" si="4"/>
        <v>96.60001409807562</v>
      </c>
      <c r="F22" s="21">
        <f>F24+F26+F27+F25</f>
        <v>27874</v>
      </c>
      <c r="G22" s="21">
        <f>G24+G26+G27+G25</f>
        <v>34341</v>
      </c>
      <c r="H22" s="21">
        <f>H24+H26+H27+H25</f>
        <v>33491</v>
      </c>
      <c r="I22" s="78">
        <f t="shared" si="2"/>
        <v>97.52482455374043</v>
      </c>
      <c r="J22" s="21">
        <f>J24+J26+J27+J25</f>
        <v>29322</v>
      </c>
      <c r="K22" s="21">
        <f>K24+K26+K27+K25</f>
        <v>39143</v>
      </c>
      <c r="L22" s="21">
        <f>L24+L26+L27+L25</f>
        <v>38384</v>
      </c>
      <c r="M22" s="59">
        <f t="shared" si="3"/>
        <v>98.06095598191249</v>
      </c>
    </row>
    <row r="23" spans="1:13" ht="15" customHeight="1" hidden="1">
      <c r="A23" s="34"/>
      <c r="B23" s="20">
        <v>921</v>
      </c>
      <c r="C23" s="20">
        <v>444</v>
      </c>
      <c r="D23" s="42"/>
      <c r="E23" s="59">
        <f t="shared" si="4"/>
        <v>0</v>
      </c>
      <c r="F23" s="20">
        <v>921</v>
      </c>
      <c r="G23" s="20">
        <v>444</v>
      </c>
      <c r="H23" s="42"/>
      <c r="I23" s="78">
        <f t="shared" si="2"/>
        <v>0</v>
      </c>
      <c r="J23" s="20">
        <v>921</v>
      </c>
      <c r="K23" s="20">
        <v>444</v>
      </c>
      <c r="L23" s="42"/>
      <c r="M23" s="59">
        <f t="shared" si="3"/>
        <v>0</v>
      </c>
    </row>
    <row r="24" spans="1:13" ht="30">
      <c r="A24" s="34" t="s">
        <v>67</v>
      </c>
      <c r="B24" s="20">
        <v>896</v>
      </c>
      <c r="C24" s="20">
        <v>896</v>
      </c>
      <c r="D24" s="42">
        <v>896</v>
      </c>
      <c r="E24" s="59">
        <f t="shared" si="4"/>
        <v>100</v>
      </c>
      <c r="F24" s="20">
        <v>908</v>
      </c>
      <c r="G24" s="20">
        <v>908</v>
      </c>
      <c r="H24" s="42">
        <v>807</v>
      </c>
      <c r="I24" s="78">
        <f t="shared" si="2"/>
        <v>88.87665198237885</v>
      </c>
      <c r="J24" s="20">
        <v>1035</v>
      </c>
      <c r="K24" s="20">
        <v>1234</v>
      </c>
      <c r="L24" s="42">
        <v>1204</v>
      </c>
      <c r="M24" s="59">
        <f t="shared" si="3"/>
        <v>97.56888168557536</v>
      </c>
    </row>
    <row r="25" spans="1:13" ht="15">
      <c r="A25" s="34" t="s">
        <v>73</v>
      </c>
      <c r="B25" s="20">
        <v>476</v>
      </c>
      <c r="C25" s="20">
        <v>50</v>
      </c>
      <c r="D25" s="42">
        <v>50</v>
      </c>
      <c r="E25" s="59">
        <f t="shared" si="4"/>
        <v>100</v>
      </c>
      <c r="F25" s="20">
        <v>497</v>
      </c>
      <c r="G25" s="20">
        <v>0</v>
      </c>
      <c r="H25" s="42">
        <v>0</v>
      </c>
      <c r="I25" s="78">
        <v>0</v>
      </c>
      <c r="J25" s="20">
        <v>517</v>
      </c>
      <c r="K25" s="20">
        <v>23</v>
      </c>
      <c r="L25" s="42">
        <v>22</v>
      </c>
      <c r="M25" s="59">
        <f t="shared" si="3"/>
        <v>95.65217391304348</v>
      </c>
    </row>
    <row r="26" spans="1:13" ht="15">
      <c r="A26" s="34" t="s">
        <v>66</v>
      </c>
      <c r="B26" s="20">
        <v>24571</v>
      </c>
      <c r="C26" s="20">
        <v>39818</v>
      </c>
      <c r="D26" s="7">
        <v>38966</v>
      </c>
      <c r="E26" s="59">
        <f t="shared" si="4"/>
        <v>97.86026420211964</v>
      </c>
      <c r="F26" s="20">
        <v>26469</v>
      </c>
      <c r="G26" s="20">
        <v>31445</v>
      </c>
      <c r="H26" s="7">
        <v>30794</v>
      </c>
      <c r="I26" s="78">
        <f t="shared" si="2"/>
        <v>97.92971855620925</v>
      </c>
      <c r="J26" s="20">
        <v>27770</v>
      </c>
      <c r="K26" s="20">
        <v>34898</v>
      </c>
      <c r="L26" s="7">
        <v>34200</v>
      </c>
      <c r="M26" s="59">
        <f t="shared" si="3"/>
        <v>97.99988538025102</v>
      </c>
    </row>
    <row r="27" spans="1:13" ht="30">
      <c r="A27" s="34" t="s">
        <v>56</v>
      </c>
      <c r="B27" s="20">
        <v>0</v>
      </c>
      <c r="C27" s="20">
        <v>1795</v>
      </c>
      <c r="D27" s="7">
        <v>1200</v>
      </c>
      <c r="E27" s="59">
        <f t="shared" si="4"/>
        <v>66.85236768802228</v>
      </c>
      <c r="F27" s="20">
        <v>0</v>
      </c>
      <c r="G27" s="20">
        <v>1988</v>
      </c>
      <c r="H27" s="7">
        <v>1890</v>
      </c>
      <c r="I27" s="78">
        <f t="shared" si="2"/>
        <v>95.07042253521126</v>
      </c>
      <c r="J27" s="20">
        <v>0</v>
      </c>
      <c r="K27" s="20">
        <v>2988</v>
      </c>
      <c r="L27" s="7">
        <v>2958</v>
      </c>
      <c r="M27" s="59">
        <f t="shared" si="3"/>
        <v>98.99598393574297</v>
      </c>
    </row>
    <row r="28" spans="1:13" ht="28.5">
      <c r="A28" s="35" t="s">
        <v>24</v>
      </c>
      <c r="B28" s="21">
        <f>B29+B30+B31</f>
        <v>17342</v>
      </c>
      <c r="C28" s="21">
        <f>C29+C30+C31</f>
        <v>31472</v>
      </c>
      <c r="D28" s="21">
        <f>D29+D30+D31</f>
        <v>30725</v>
      </c>
      <c r="E28" s="59">
        <f t="shared" si="4"/>
        <v>97.62646161667514</v>
      </c>
      <c r="F28" s="21">
        <f>F29+F30+F31</f>
        <v>16706</v>
      </c>
      <c r="G28" s="21">
        <f>G29+G30+G31</f>
        <v>41197</v>
      </c>
      <c r="H28" s="21">
        <f>H29+H30+H31</f>
        <v>39360</v>
      </c>
      <c r="I28" s="78">
        <f t="shared" si="2"/>
        <v>95.54093744690148</v>
      </c>
      <c r="J28" s="21">
        <f>J29+J30+J31</f>
        <v>18229</v>
      </c>
      <c r="K28" s="21">
        <f>K29+K30+K31</f>
        <v>43812</v>
      </c>
      <c r="L28" s="21">
        <f>L29+L30+L31</f>
        <v>41645</v>
      </c>
      <c r="M28" s="59">
        <f t="shared" si="3"/>
        <v>95.05386652058797</v>
      </c>
    </row>
    <row r="29" spans="1:13" ht="15">
      <c r="A29" s="34" t="s">
        <v>25</v>
      </c>
      <c r="B29" s="20">
        <v>370</v>
      </c>
      <c r="C29" s="20">
        <v>370</v>
      </c>
      <c r="D29" s="7">
        <v>370</v>
      </c>
      <c r="E29" s="59">
        <f t="shared" si="4"/>
        <v>100</v>
      </c>
      <c r="F29" s="20">
        <v>0</v>
      </c>
      <c r="G29" s="20">
        <v>0</v>
      </c>
      <c r="H29" s="7">
        <v>0</v>
      </c>
      <c r="I29" s="78">
        <v>0</v>
      </c>
      <c r="J29" s="20">
        <v>370</v>
      </c>
      <c r="K29" s="20">
        <v>370</v>
      </c>
      <c r="L29" s="7">
        <v>370</v>
      </c>
      <c r="M29" s="59">
        <f t="shared" si="3"/>
        <v>100</v>
      </c>
    </row>
    <row r="30" spans="1:13" ht="15">
      <c r="A30" s="34" t="s">
        <v>26</v>
      </c>
      <c r="B30" s="20">
        <v>0</v>
      </c>
      <c r="C30" s="20">
        <v>0</v>
      </c>
      <c r="D30" s="7">
        <v>0</v>
      </c>
      <c r="E30" s="59">
        <v>0</v>
      </c>
      <c r="F30" s="20">
        <v>0</v>
      </c>
      <c r="G30" s="20">
        <v>0</v>
      </c>
      <c r="H30" s="7">
        <v>0</v>
      </c>
      <c r="I30" s="78">
        <v>0</v>
      </c>
      <c r="J30" s="20">
        <v>0</v>
      </c>
      <c r="K30" s="20">
        <v>0</v>
      </c>
      <c r="L30" s="7">
        <v>0</v>
      </c>
      <c r="M30" s="59">
        <v>0</v>
      </c>
    </row>
    <row r="31" spans="1:13" ht="15">
      <c r="A31" s="34" t="s">
        <v>27</v>
      </c>
      <c r="B31" s="20">
        <v>16972</v>
      </c>
      <c r="C31" s="20">
        <v>31102</v>
      </c>
      <c r="D31" s="7">
        <v>30355</v>
      </c>
      <c r="E31" s="59">
        <f aca="true" t="shared" si="5" ref="E31:E53">D31/C31*100</f>
        <v>97.59822519452125</v>
      </c>
      <c r="F31" s="20">
        <v>16706</v>
      </c>
      <c r="G31" s="20">
        <v>41197</v>
      </c>
      <c r="H31" s="7">
        <v>39360</v>
      </c>
      <c r="I31" s="78">
        <f t="shared" si="2"/>
        <v>95.54093744690148</v>
      </c>
      <c r="J31" s="20">
        <v>17859</v>
      </c>
      <c r="K31" s="20">
        <v>43442</v>
      </c>
      <c r="L31" s="7">
        <v>41275</v>
      </c>
      <c r="M31" s="59">
        <f aca="true" t="shared" si="6" ref="M31:M53">L31/K31*100</f>
        <v>95.01173979098569</v>
      </c>
    </row>
    <row r="32" spans="1:13" ht="28.5">
      <c r="A32" s="35" t="s">
        <v>50</v>
      </c>
      <c r="B32" s="23">
        <f>B33</f>
        <v>582</v>
      </c>
      <c r="C32" s="23">
        <f>C33</f>
        <v>727</v>
      </c>
      <c r="D32" s="11">
        <f>D33</f>
        <v>720</v>
      </c>
      <c r="E32" s="59">
        <f t="shared" si="5"/>
        <v>99.03713892709766</v>
      </c>
      <c r="F32" s="23">
        <f>F33</f>
        <v>254</v>
      </c>
      <c r="G32" s="23">
        <f>G33</f>
        <v>254</v>
      </c>
      <c r="H32" s="11">
        <f>H33</f>
        <v>253</v>
      </c>
      <c r="I32" s="78">
        <f t="shared" si="2"/>
        <v>99.60629921259843</v>
      </c>
      <c r="J32" s="23">
        <f>J33</f>
        <v>185</v>
      </c>
      <c r="K32" s="23">
        <f>K33</f>
        <v>185</v>
      </c>
      <c r="L32" s="11">
        <f>L33</f>
        <v>185</v>
      </c>
      <c r="M32" s="59">
        <f t="shared" si="6"/>
        <v>100</v>
      </c>
    </row>
    <row r="33" spans="1:13" ht="15">
      <c r="A33" s="49" t="s">
        <v>59</v>
      </c>
      <c r="B33" s="20">
        <v>582</v>
      </c>
      <c r="C33" s="20">
        <v>727</v>
      </c>
      <c r="D33" s="7">
        <v>720</v>
      </c>
      <c r="E33" s="59">
        <f t="shared" si="5"/>
        <v>99.03713892709766</v>
      </c>
      <c r="F33" s="20">
        <v>254</v>
      </c>
      <c r="G33" s="20">
        <v>254</v>
      </c>
      <c r="H33" s="7">
        <v>253</v>
      </c>
      <c r="I33" s="78">
        <f t="shared" si="2"/>
        <v>99.60629921259843</v>
      </c>
      <c r="J33" s="20">
        <v>185</v>
      </c>
      <c r="K33" s="20">
        <v>185</v>
      </c>
      <c r="L33" s="7">
        <v>185</v>
      </c>
      <c r="M33" s="59">
        <f t="shared" si="6"/>
        <v>100</v>
      </c>
    </row>
    <row r="34" spans="1:13" ht="14.25">
      <c r="A34" s="35" t="s">
        <v>47</v>
      </c>
      <c r="B34" s="21">
        <f>B35+B36+B37+B38+B39</f>
        <v>378344</v>
      </c>
      <c r="C34" s="21">
        <f>C35+C36+C37+C38+C39</f>
        <v>396755</v>
      </c>
      <c r="D34" s="21">
        <f>D35+D36+D37+D38+D39</f>
        <v>394093</v>
      </c>
      <c r="E34" s="59">
        <f t="shared" si="5"/>
        <v>99.32905697470731</v>
      </c>
      <c r="F34" s="21">
        <f>F35+F36+F37+F38+F39</f>
        <v>395179</v>
      </c>
      <c r="G34" s="21">
        <f>G35+G36+G37+G38+G39</f>
        <v>443812</v>
      </c>
      <c r="H34" s="21">
        <f>H35+H36+H37+H38+H39</f>
        <v>430594</v>
      </c>
      <c r="I34" s="78">
        <f t="shared" si="2"/>
        <v>97.02171189602805</v>
      </c>
      <c r="J34" s="21">
        <f>J35+J36+J37+J38+J39</f>
        <v>429613</v>
      </c>
      <c r="K34" s="21">
        <f>K35+K36+K37+K38+K39</f>
        <v>463628</v>
      </c>
      <c r="L34" s="21">
        <f>L35+L36+L37+L38+L39</f>
        <v>455406</v>
      </c>
      <c r="M34" s="59">
        <f t="shared" si="6"/>
        <v>98.2265954601534</v>
      </c>
    </row>
    <row r="35" spans="1:13" ht="15">
      <c r="A35" s="34" t="s">
        <v>28</v>
      </c>
      <c r="B35" s="20">
        <v>72802</v>
      </c>
      <c r="C35" s="20">
        <v>72368</v>
      </c>
      <c r="D35" s="7">
        <v>71636</v>
      </c>
      <c r="E35" s="59">
        <f t="shared" si="5"/>
        <v>98.98850320583684</v>
      </c>
      <c r="F35" s="20">
        <v>79595</v>
      </c>
      <c r="G35" s="20">
        <v>85296</v>
      </c>
      <c r="H35" s="7">
        <v>84294</v>
      </c>
      <c r="I35" s="78">
        <f t="shared" si="2"/>
        <v>98.8252673044457</v>
      </c>
      <c r="J35" s="20">
        <v>86368</v>
      </c>
      <c r="K35" s="20">
        <v>91787</v>
      </c>
      <c r="L35" s="7">
        <v>91768</v>
      </c>
      <c r="M35" s="59">
        <f t="shared" si="6"/>
        <v>99.97929990085743</v>
      </c>
    </row>
    <row r="36" spans="1:13" ht="15">
      <c r="A36" s="34" t="s">
        <v>29</v>
      </c>
      <c r="B36" s="20">
        <v>291682</v>
      </c>
      <c r="C36" s="20">
        <v>300759</v>
      </c>
      <c r="D36" s="7">
        <v>299312</v>
      </c>
      <c r="E36" s="59">
        <f t="shared" si="5"/>
        <v>99.5188838904239</v>
      </c>
      <c r="F36" s="20">
        <v>300411</v>
      </c>
      <c r="G36" s="20">
        <v>333052</v>
      </c>
      <c r="H36" s="7">
        <v>321012</v>
      </c>
      <c r="I36" s="78">
        <f t="shared" si="2"/>
        <v>96.38494889686896</v>
      </c>
      <c r="J36" s="20">
        <v>285606</v>
      </c>
      <c r="K36" s="20">
        <v>311787</v>
      </c>
      <c r="L36" s="7">
        <v>303842</v>
      </c>
      <c r="M36" s="59">
        <f t="shared" si="6"/>
        <v>97.45178599492603</v>
      </c>
    </row>
    <row r="37" spans="1:13" ht="15.75">
      <c r="A37" s="57" t="s">
        <v>79</v>
      </c>
      <c r="B37" s="20">
        <v>0</v>
      </c>
      <c r="C37" s="20">
        <v>0</v>
      </c>
      <c r="D37" s="7">
        <v>0</v>
      </c>
      <c r="E37" s="59">
        <v>0</v>
      </c>
      <c r="F37" s="20">
        <v>0</v>
      </c>
      <c r="G37" s="20">
        <v>0</v>
      </c>
      <c r="H37" s="7">
        <v>0</v>
      </c>
      <c r="I37" s="78">
        <v>0</v>
      </c>
      <c r="J37" s="20">
        <v>40273</v>
      </c>
      <c r="K37" s="20">
        <v>33076</v>
      </c>
      <c r="L37" s="7">
        <v>33076</v>
      </c>
      <c r="M37" s="59">
        <f t="shared" si="6"/>
        <v>100</v>
      </c>
    </row>
    <row r="38" spans="1:13" ht="30">
      <c r="A38" s="34" t="s">
        <v>30</v>
      </c>
      <c r="B38" s="20">
        <v>2455</v>
      </c>
      <c r="C38" s="20">
        <v>6953</v>
      </c>
      <c r="D38" s="7">
        <v>6804</v>
      </c>
      <c r="E38" s="59">
        <f t="shared" si="5"/>
        <v>97.85704012656407</v>
      </c>
      <c r="F38" s="20">
        <v>2875</v>
      </c>
      <c r="G38" s="20">
        <v>8333</v>
      </c>
      <c r="H38" s="7">
        <v>8159</v>
      </c>
      <c r="I38" s="78">
        <f t="shared" si="2"/>
        <v>97.91191647665907</v>
      </c>
      <c r="J38" s="20">
        <v>3425</v>
      </c>
      <c r="K38" s="20">
        <v>8706</v>
      </c>
      <c r="L38" s="7">
        <v>8706</v>
      </c>
      <c r="M38" s="59">
        <f t="shared" si="6"/>
        <v>100</v>
      </c>
    </row>
    <row r="39" spans="1:13" ht="30">
      <c r="A39" s="34" t="s">
        <v>31</v>
      </c>
      <c r="B39" s="20">
        <v>11405</v>
      </c>
      <c r="C39" s="20">
        <v>16675</v>
      </c>
      <c r="D39" s="7">
        <v>16341</v>
      </c>
      <c r="E39" s="59">
        <f t="shared" si="5"/>
        <v>97.99700149925037</v>
      </c>
      <c r="F39" s="20">
        <v>12298</v>
      </c>
      <c r="G39" s="20">
        <v>17131</v>
      </c>
      <c r="H39" s="7">
        <v>17129</v>
      </c>
      <c r="I39" s="78">
        <f t="shared" si="2"/>
        <v>99.98832525830366</v>
      </c>
      <c r="J39" s="20">
        <v>13941</v>
      </c>
      <c r="K39" s="20">
        <v>18272</v>
      </c>
      <c r="L39" s="7">
        <v>18014</v>
      </c>
      <c r="M39" s="59">
        <f t="shared" si="6"/>
        <v>98.58800350262698</v>
      </c>
    </row>
    <row r="40" spans="1:13" ht="33" customHeight="1">
      <c r="A40" s="35" t="s">
        <v>48</v>
      </c>
      <c r="B40" s="21">
        <f>B41+B42+B43</f>
        <v>55629</v>
      </c>
      <c r="C40" s="21">
        <f>C41+C42+C43</f>
        <v>71720</v>
      </c>
      <c r="D40" s="21">
        <f>D41+D42+D43</f>
        <v>71634</v>
      </c>
      <c r="E40" s="59">
        <f t="shared" si="5"/>
        <v>99.88008923591745</v>
      </c>
      <c r="F40" s="21">
        <f>F41+F42+F43</f>
        <v>67318</v>
      </c>
      <c r="G40" s="21">
        <f>G41+G42+G43</f>
        <v>84217</v>
      </c>
      <c r="H40" s="21">
        <f>H41+H42+H43</f>
        <v>83641</v>
      </c>
      <c r="I40" s="78">
        <f t="shared" si="2"/>
        <v>99.31605257845804</v>
      </c>
      <c r="J40" s="21">
        <f>J41+J42+J43</f>
        <v>78276</v>
      </c>
      <c r="K40" s="21">
        <f>K41+K42+K43</f>
        <v>90583</v>
      </c>
      <c r="L40" s="21">
        <f>L41+L42+L43</f>
        <v>90462</v>
      </c>
      <c r="M40" s="59">
        <f t="shared" si="6"/>
        <v>99.86642085159467</v>
      </c>
    </row>
    <row r="41" spans="1:13" ht="15">
      <c r="A41" s="34" t="s">
        <v>32</v>
      </c>
      <c r="B41" s="20">
        <v>52597</v>
      </c>
      <c r="C41" s="20">
        <v>68659</v>
      </c>
      <c r="D41" s="7">
        <v>68582</v>
      </c>
      <c r="E41" s="59">
        <f t="shared" si="5"/>
        <v>99.88785155624171</v>
      </c>
      <c r="F41" s="20">
        <v>63708</v>
      </c>
      <c r="G41" s="20">
        <v>79873</v>
      </c>
      <c r="H41" s="7">
        <v>79585</v>
      </c>
      <c r="I41" s="78">
        <f t="shared" si="2"/>
        <v>99.63942759130119</v>
      </c>
      <c r="J41" s="20">
        <v>74115</v>
      </c>
      <c r="K41" s="20">
        <v>85844</v>
      </c>
      <c r="L41" s="7">
        <v>85762</v>
      </c>
      <c r="M41" s="59">
        <f t="shared" si="6"/>
        <v>99.90447789012627</v>
      </c>
    </row>
    <row r="42" spans="1:13" ht="15">
      <c r="A42" s="34" t="s">
        <v>33</v>
      </c>
      <c r="B42" s="20">
        <v>1382</v>
      </c>
      <c r="C42" s="20">
        <v>1543</v>
      </c>
      <c r="D42" s="7">
        <v>1543</v>
      </c>
      <c r="E42" s="59">
        <f t="shared" si="5"/>
        <v>100</v>
      </c>
      <c r="F42" s="20">
        <v>1660</v>
      </c>
      <c r="G42" s="20">
        <v>2287</v>
      </c>
      <c r="H42" s="7">
        <v>2110</v>
      </c>
      <c r="I42" s="78">
        <f t="shared" si="2"/>
        <v>92.26060341058154</v>
      </c>
      <c r="J42" s="20">
        <v>2126</v>
      </c>
      <c r="K42" s="20">
        <v>2549</v>
      </c>
      <c r="L42" s="7">
        <v>2527</v>
      </c>
      <c r="M42" s="59">
        <f t="shared" si="6"/>
        <v>99.13691643781875</v>
      </c>
    </row>
    <row r="43" spans="1:13" ht="30">
      <c r="A43" s="34" t="s">
        <v>52</v>
      </c>
      <c r="B43" s="20">
        <v>1650</v>
      </c>
      <c r="C43" s="20">
        <v>1518</v>
      </c>
      <c r="D43" s="42">
        <v>1509</v>
      </c>
      <c r="E43" s="59">
        <f t="shared" si="5"/>
        <v>99.40711462450594</v>
      </c>
      <c r="F43" s="20">
        <v>1950</v>
      </c>
      <c r="G43" s="20">
        <v>2057</v>
      </c>
      <c r="H43" s="42">
        <v>1946</v>
      </c>
      <c r="I43" s="78">
        <f t="shared" si="2"/>
        <v>94.60379192999514</v>
      </c>
      <c r="J43" s="20">
        <v>2035</v>
      </c>
      <c r="K43" s="20">
        <v>2190</v>
      </c>
      <c r="L43" s="42">
        <v>2173</v>
      </c>
      <c r="M43" s="59">
        <f t="shared" si="6"/>
        <v>99.22374429223744</v>
      </c>
    </row>
    <row r="44" spans="1:13" ht="19.5" customHeight="1">
      <c r="A44" s="35" t="s">
        <v>63</v>
      </c>
      <c r="B44" s="21">
        <f>B45</f>
        <v>273</v>
      </c>
      <c r="C44" s="21">
        <v>273</v>
      </c>
      <c r="D44" s="21">
        <f>D45</f>
        <v>272</v>
      </c>
      <c r="E44" s="59">
        <f t="shared" si="5"/>
        <v>99.63369963369964</v>
      </c>
      <c r="F44" s="21">
        <f>F45</f>
        <v>282</v>
      </c>
      <c r="G44" s="21">
        <f>G45</f>
        <v>282</v>
      </c>
      <c r="H44" s="21">
        <f>H45</f>
        <v>282</v>
      </c>
      <c r="I44" s="78">
        <f t="shared" si="2"/>
        <v>100</v>
      </c>
      <c r="J44" s="21">
        <f>J45</f>
        <v>290</v>
      </c>
      <c r="K44" s="21">
        <f>K45</f>
        <v>290</v>
      </c>
      <c r="L44" s="21">
        <f>L45</f>
        <v>289</v>
      </c>
      <c r="M44" s="59">
        <f t="shared" si="6"/>
        <v>99.6551724137931</v>
      </c>
    </row>
    <row r="45" spans="1:13" ht="30.75" customHeight="1">
      <c r="A45" s="34" t="s">
        <v>64</v>
      </c>
      <c r="B45" s="20">
        <v>273</v>
      </c>
      <c r="C45" s="20">
        <v>273</v>
      </c>
      <c r="D45" s="7">
        <v>272</v>
      </c>
      <c r="E45" s="59">
        <f t="shared" si="5"/>
        <v>99.63369963369964</v>
      </c>
      <c r="F45" s="20">
        <v>282</v>
      </c>
      <c r="G45" s="20">
        <v>282</v>
      </c>
      <c r="H45" s="7">
        <v>282</v>
      </c>
      <c r="I45" s="78">
        <f t="shared" si="2"/>
        <v>100</v>
      </c>
      <c r="J45" s="20">
        <v>290</v>
      </c>
      <c r="K45" s="20">
        <v>290</v>
      </c>
      <c r="L45" s="7">
        <v>289</v>
      </c>
      <c r="M45" s="59">
        <f t="shared" si="6"/>
        <v>99.6551724137931</v>
      </c>
    </row>
    <row r="46" spans="1:13" ht="14.25">
      <c r="A46" s="35" t="s">
        <v>49</v>
      </c>
      <c r="B46" s="21">
        <f>B47+B48</f>
        <v>10844</v>
      </c>
      <c r="C46" s="21">
        <f>C48+C47+C49</f>
        <v>20036</v>
      </c>
      <c r="D46" s="21">
        <f>D47+D48+D49</f>
        <v>18710</v>
      </c>
      <c r="E46" s="59">
        <f t="shared" si="5"/>
        <v>93.38191255739669</v>
      </c>
      <c r="F46" s="21">
        <f>F47+F48</f>
        <v>11119</v>
      </c>
      <c r="G46" s="21">
        <f>G48+G47+G49</f>
        <v>63252</v>
      </c>
      <c r="H46" s="21">
        <f>H47+H48+H49</f>
        <v>61751</v>
      </c>
      <c r="I46" s="78">
        <f t="shared" si="2"/>
        <v>97.6269525074306</v>
      </c>
      <c r="J46" s="21">
        <f>J47+J48</f>
        <v>11296</v>
      </c>
      <c r="K46" s="21">
        <f>K48+K47+K49</f>
        <v>76674</v>
      </c>
      <c r="L46" s="21">
        <f>L47+L48+L49</f>
        <v>73610</v>
      </c>
      <c r="M46" s="59">
        <f t="shared" si="6"/>
        <v>96.00386050029998</v>
      </c>
    </row>
    <row r="47" spans="1:13" ht="15">
      <c r="A47" s="34" t="s">
        <v>45</v>
      </c>
      <c r="B47" s="45">
        <v>3016</v>
      </c>
      <c r="C47" s="45">
        <v>442</v>
      </c>
      <c r="D47" s="47">
        <v>441</v>
      </c>
      <c r="E47" s="59">
        <f t="shared" si="5"/>
        <v>99.77375565610859</v>
      </c>
      <c r="F47" s="45">
        <v>3136</v>
      </c>
      <c r="G47" s="45">
        <v>166</v>
      </c>
      <c r="H47" s="47">
        <v>166</v>
      </c>
      <c r="I47" s="78">
        <f t="shared" si="2"/>
        <v>100</v>
      </c>
      <c r="J47" s="45">
        <v>3271</v>
      </c>
      <c r="K47" s="45">
        <v>91</v>
      </c>
      <c r="L47" s="47">
        <v>91</v>
      </c>
      <c r="M47" s="59">
        <f t="shared" si="6"/>
        <v>100</v>
      </c>
    </row>
    <row r="48" spans="1:13" ht="15">
      <c r="A48" s="34" t="s">
        <v>34</v>
      </c>
      <c r="B48" s="20">
        <v>7828</v>
      </c>
      <c r="C48" s="20">
        <v>9490</v>
      </c>
      <c r="D48" s="7">
        <v>8165</v>
      </c>
      <c r="E48" s="59">
        <f t="shared" si="5"/>
        <v>86.03793466807166</v>
      </c>
      <c r="F48" s="20">
        <v>7983</v>
      </c>
      <c r="G48" s="20">
        <v>8261</v>
      </c>
      <c r="H48" s="7">
        <v>6760</v>
      </c>
      <c r="I48" s="78">
        <f t="shared" si="2"/>
        <v>81.83028689020699</v>
      </c>
      <c r="J48" s="20">
        <v>8025</v>
      </c>
      <c r="K48" s="20">
        <v>27830</v>
      </c>
      <c r="L48" s="7">
        <v>24766</v>
      </c>
      <c r="M48" s="59">
        <f t="shared" si="6"/>
        <v>88.99029823931009</v>
      </c>
    </row>
    <row r="49" spans="1:13" ht="15">
      <c r="A49" s="36" t="s">
        <v>35</v>
      </c>
      <c r="B49" s="39">
        <v>0</v>
      </c>
      <c r="C49" s="39">
        <v>10104</v>
      </c>
      <c r="D49" s="37">
        <v>10104</v>
      </c>
      <c r="E49" s="59">
        <f t="shared" si="5"/>
        <v>100</v>
      </c>
      <c r="F49" s="39">
        <v>0</v>
      </c>
      <c r="G49" s="39">
        <v>54825</v>
      </c>
      <c r="H49" s="37">
        <v>54825</v>
      </c>
      <c r="I49" s="78">
        <f t="shared" si="2"/>
        <v>100</v>
      </c>
      <c r="J49" s="39">
        <v>0</v>
      </c>
      <c r="K49" s="39">
        <v>48753</v>
      </c>
      <c r="L49" s="37">
        <v>48753</v>
      </c>
      <c r="M49" s="59">
        <f t="shared" si="6"/>
        <v>100</v>
      </c>
    </row>
    <row r="50" spans="1:13" ht="28.5">
      <c r="A50" s="58" t="s">
        <v>62</v>
      </c>
      <c r="B50" s="25">
        <f>B51</f>
        <v>8376</v>
      </c>
      <c r="C50" s="25">
        <f>C51</f>
        <v>20438</v>
      </c>
      <c r="D50" s="25">
        <f>D51</f>
        <v>20287</v>
      </c>
      <c r="E50" s="59">
        <f t="shared" si="5"/>
        <v>99.26118015461395</v>
      </c>
      <c r="F50" s="25">
        <f>F51</f>
        <v>17119</v>
      </c>
      <c r="G50" s="25">
        <f>G51</f>
        <v>21465</v>
      </c>
      <c r="H50" s="25">
        <f>H51</f>
        <v>21361</v>
      </c>
      <c r="I50" s="78">
        <f t="shared" si="2"/>
        <v>99.5154903331004</v>
      </c>
      <c r="J50" s="25">
        <f>J51</f>
        <v>15842</v>
      </c>
      <c r="K50" s="25">
        <f>K51</f>
        <v>36922</v>
      </c>
      <c r="L50" s="25">
        <f>L51</f>
        <v>36827</v>
      </c>
      <c r="M50" s="59">
        <f t="shared" si="6"/>
        <v>99.74270082877418</v>
      </c>
    </row>
    <row r="51" spans="1:13" ht="15">
      <c r="A51" s="36" t="s">
        <v>53</v>
      </c>
      <c r="B51" s="39">
        <v>8376</v>
      </c>
      <c r="C51" s="39">
        <v>20438</v>
      </c>
      <c r="D51" s="37">
        <v>20287</v>
      </c>
      <c r="E51" s="59">
        <f t="shared" si="5"/>
        <v>99.26118015461395</v>
      </c>
      <c r="F51" s="39">
        <v>17119</v>
      </c>
      <c r="G51" s="39">
        <v>21465</v>
      </c>
      <c r="H51" s="37">
        <v>21361</v>
      </c>
      <c r="I51" s="78">
        <f t="shared" si="2"/>
        <v>99.5154903331004</v>
      </c>
      <c r="J51" s="39">
        <v>15842</v>
      </c>
      <c r="K51" s="39">
        <v>36922</v>
      </c>
      <c r="L51" s="37">
        <v>36827</v>
      </c>
      <c r="M51" s="59">
        <f t="shared" si="6"/>
        <v>99.74270082877418</v>
      </c>
    </row>
    <row r="52" spans="1:13" ht="29.25" thickBot="1">
      <c r="A52" s="75" t="s">
        <v>75</v>
      </c>
      <c r="B52" s="8">
        <v>53</v>
      </c>
      <c r="C52" s="8">
        <v>53</v>
      </c>
      <c r="D52" s="8">
        <v>53</v>
      </c>
      <c r="E52" s="59">
        <f t="shared" si="5"/>
        <v>100</v>
      </c>
      <c r="F52" s="8">
        <v>8</v>
      </c>
      <c r="G52" s="8">
        <v>8</v>
      </c>
      <c r="H52" s="8">
        <v>8</v>
      </c>
      <c r="I52" s="78">
        <f t="shared" si="2"/>
        <v>100</v>
      </c>
      <c r="J52" s="8">
        <v>11</v>
      </c>
      <c r="K52" s="8">
        <v>11</v>
      </c>
      <c r="L52" s="8">
        <v>11</v>
      </c>
      <c r="M52" s="59">
        <f t="shared" si="6"/>
        <v>100</v>
      </c>
    </row>
    <row r="53" spans="1:13" ht="23.25" customHeight="1" thickBot="1" thickTop="1">
      <c r="A53" s="38" t="s">
        <v>38</v>
      </c>
      <c r="B53" s="40">
        <f>B50+B46+B44+B40+B34+B32+B28+B22+B18+B8+B17+B52</f>
        <v>552672</v>
      </c>
      <c r="C53" s="63">
        <f>C50+C46+C44+C40+C34+C32+C28+C22+C17+C8+C18+C52</f>
        <v>670985</v>
      </c>
      <c r="D53" s="63">
        <f>D50+D46+D44+D40+D34+D32+D28+D22+D17+D8+D18+D52</f>
        <v>664090</v>
      </c>
      <c r="E53" s="59">
        <f t="shared" si="5"/>
        <v>98.97240623858954</v>
      </c>
      <c r="F53" s="40">
        <f>F50+F46+F44+F40+F34+F32+F28+F22+F18+F8+F17+F52</f>
        <v>594653</v>
      </c>
      <c r="G53" s="63">
        <f>G50+G46+G44+G40+G34+G32+G28+G22+G17+G8+G18+G52</f>
        <v>790939</v>
      </c>
      <c r="H53" s="63">
        <f>H50+H46+H44+H40+H34+H32+H28+H22+H17+H8+H18+H52</f>
        <v>771957</v>
      </c>
      <c r="I53" s="78">
        <f t="shared" si="2"/>
        <v>97.60006776755223</v>
      </c>
      <c r="J53" s="40">
        <f>J50+J46+J44+J40+J34+J32+J28+J22+J18+J8+J17+J52</f>
        <v>654246</v>
      </c>
      <c r="K53" s="63">
        <f>K50+K46+K44+K40+K34+K32+K28+K22+K17+K8+K18+K52</f>
        <v>866854</v>
      </c>
      <c r="L53" s="63">
        <f>L50+L46+L44+L40+L34+L32+L28+L22+L17+L8+L18+L52</f>
        <v>851208</v>
      </c>
      <c r="M53" s="59">
        <f t="shared" si="6"/>
        <v>98.19508244756325</v>
      </c>
    </row>
    <row r="54" spans="7:13" ht="0.75" customHeight="1" thickTop="1">
      <c r="G54" s="30"/>
      <c r="H54" s="30"/>
      <c r="I54" s="30"/>
      <c r="J54" s="30"/>
      <c r="K54" s="30"/>
      <c r="L54" s="30"/>
      <c r="M54" s="30"/>
    </row>
    <row r="55" spans="1:13" ht="45" customHeight="1">
      <c r="A55" s="41" t="s">
        <v>40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30"/>
    </row>
    <row r="56" spans="1:13" ht="15.75">
      <c r="A56" s="41" t="s">
        <v>41</v>
      </c>
      <c r="B56" s="41"/>
      <c r="C56" s="41"/>
      <c r="D56" s="41"/>
      <c r="E56" s="105" t="s">
        <v>42</v>
      </c>
      <c r="F56" s="105"/>
      <c r="G56" s="105"/>
      <c r="H56" s="105"/>
      <c r="I56" s="105"/>
      <c r="J56" s="105"/>
      <c r="K56" s="105"/>
      <c r="L56" s="105"/>
      <c r="M56" s="105"/>
    </row>
    <row r="57" ht="12.75">
      <c r="M57" s="30"/>
    </row>
    <row r="58" spans="7:13" ht="12.75">
      <c r="G58" s="30"/>
      <c r="H58" s="30"/>
      <c r="I58" s="30"/>
      <c r="J58" s="30"/>
      <c r="K58" s="30"/>
      <c r="L58" s="30"/>
      <c r="M58" s="30"/>
    </row>
    <row r="59" spans="7:13" ht="12.75">
      <c r="G59" s="30"/>
      <c r="H59" s="30"/>
      <c r="I59" s="30"/>
      <c r="J59" s="30"/>
      <c r="K59" s="30"/>
      <c r="L59" s="30"/>
      <c r="M59" s="30"/>
    </row>
    <row r="60" spans="7:13" ht="12.75">
      <c r="G60" s="30"/>
      <c r="H60" s="30"/>
      <c r="I60" s="30"/>
      <c r="J60" s="30"/>
      <c r="K60" s="30"/>
      <c r="L60" s="30"/>
      <c r="M60" s="30"/>
    </row>
    <row r="61" spans="7:13" ht="12.75">
      <c r="G61" s="30"/>
      <c r="H61" s="30"/>
      <c r="I61" s="30"/>
      <c r="J61" s="30"/>
      <c r="K61" s="30"/>
      <c r="L61" s="30"/>
      <c r="M61" s="30"/>
    </row>
    <row r="62" spans="7:13" ht="12.75">
      <c r="G62" s="30"/>
      <c r="H62" s="30"/>
      <c r="I62" s="30"/>
      <c r="J62" s="30"/>
      <c r="K62" s="30"/>
      <c r="L62" s="30"/>
      <c r="M62" s="30"/>
    </row>
    <row r="63" spans="7:13" ht="12.75">
      <c r="G63" s="30"/>
      <c r="H63" s="30"/>
      <c r="I63" s="30"/>
      <c r="J63" s="30"/>
      <c r="K63" s="30"/>
      <c r="L63" s="30"/>
      <c r="M63" s="30"/>
    </row>
    <row r="64" spans="7:13" ht="12.75">
      <c r="G64" s="30"/>
      <c r="H64" s="30"/>
      <c r="I64" s="30"/>
      <c r="J64" s="30"/>
      <c r="K64" s="30"/>
      <c r="L64" s="30"/>
      <c r="M64" s="30"/>
    </row>
    <row r="65" spans="7:13" ht="12.75">
      <c r="G65" s="30"/>
      <c r="H65" s="30"/>
      <c r="I65" s="30"/>
      <c r="J65" s="30"/>
      <c r="K65" s="30"/>
      <c r="L65" s="30"/>
      <c r="M65" s="30"/>
    </row>
    <row r="66" spans="7:13" ht="12.75">
      <c r="G66" s="30"/>
      <c r="H66" s="30"/>
      <c r="I66" s="30"/>
      <c r="J66" s="30"/>
      <c r="K66" s="30"/>
      <c r="L66" s="30"/>
      <c r="M66" s="30"/>
    </row>
    <row r="67" spans="7:13" ht="12.75">
      <c r="G67" s="30"/>
      <c r="H67" s="30"/>
      <c r="I67" s="30"/>
      <c r="J67" s="30"/>
      <c r="K67" s="30"/>
      <c r="L67" s="30"/>
      <c r="M67" s="30"/>
    </row>
    <row r="68" spans="7:13" ht="12.75">
      <c r="G68" s="30"/>
      <c r="H68" s="30"/>
      <c r="I68" s="30"/>
      <c r="J68" s="30"/>
      <c r="K68" s="30"/>
      <c r="L68" s="30"/>
      <c r="M68" s="30"/>
    </row>
    <row r="69" spans="7:13" ht="12.75">
      <c r="G69" s="30"/>
      <c r="H69" s="30"/>
      <c r="I69" s="30"/>
      <c r="J69" s="30"/>
      <c r="K69" s="30"/>
      <c r="L69" s="30"/>
      <c r="M69" s="30"/>
    </row>
    <row r="70" spans="7:13" ht="12.75">
      <c r="G70" s="30"/>
      <c r="H70" s="30"/>
      <c r="I70" s="30"/>
      <c r="J70" s="30"/>
      <c r="K70" s="30"/>
      <c r="L70" s="30"/>
      <c r="M70" s="30"/>
    </row>
    <row r="71" spans="7:13" ht="12.75">
      <c r="G71" s="30"/>
      <c r="H71" s="30"/>
      <c r="I71" s="30"/>
      <c r="J71" s="30"/>
      <c r="K71" s="30"/>
      <c r="L71" s="30"/>
      <c r="M71" s="30"/>
    </row>
    <row r="72" spans="7:13" ht="12.75">
      <c r="G72" s="30"/>
      <c r="H72" s="30"/>
      <c r="I72" s="30"/>
      <c r="J72" s="30"/>
      <c r="K72" s="30"/>
      <c r="L72" s="30"/>
      <c r="M72" s="30"/>
    </row>
    <row r="73" spans="7:13" ht="12.75">
      <c r="G73" s="30"/>
      <c r="H73" s="30"/>
      <c r="I73" s="30"/>
      <c r="J73" s="30"/>
      <c r="K73" s="30"/>
      <c r="L73" s="30"/>
      <c r="M73" s="30"/>
    </row>
    <row r="74" spans="7:13" ht="12.75">
      <c r="G74" s="30"/>
      <c r="H74" s="30"/>
      <c r="I74" s="30"/>
      <c r="J74" s="30"/>
      <c r="K74" s="30"/>
      <c r="L74" s="30"/>
      <c r="M74" s="30"/>
    </row>
    <row r="75" spans="7:13" ht="12.75">
      <c r="G75" s="30"/>
      <c r="H75" s="30"/>
      <c r="I75" s="30"/>
      <c r="J75" s="30"/>
      <c r="K75" s="30"/>
      <c r="L75" s="30"/>
      <c r="M75" s="30"/>
    </row>
    <row r="76" spans="7:13" ht="12.75">
      <c r="G76" s="30"/>
      <c r="H76" s="30"/>
      <c r="I76" s="30"/>
      <c r="J76" s="30"/>
      <c r="K76" s="30"/>
      <c r="L76" s="30"/>
      <c r="M76" s="30"/>
    </row>
    <row r="77" spans="7:13" ht="12.75">
      <c r="G77" s="30"/>
      <c r="H77" s="30"/>
      <c r="I77" s="30"/>
      <c r="J77" s="30"/>
      <c r="K77" s="30"/>
      <c r="L77" s="30"/>
      <c r="M77" s="30"/>
    </row>
    <row r="78" spans="7:13" ht="12.75">
      <c r="G78" s="30"/>
      <c r="H78" s="30"/>
      <c r="I78" s="30"/>
      <c r="J78" s="30"/>
      <c r="K78" s="30"/>
      <c r="L78" s="30"/>
      <c r="M78" s="30"/>
    </row>
    <row r="79" spans="7:13" ht="12.75">
      <c r="G79" s="30"/>
      <c r="H79" s="30"/>
      <c r="I79" s="30"/>
      <c r="J79" s="30"/>
      <c r="K79" s="30"/>
      <c r="L79" s="30"/>
      <c r="M79" s="30"/>
    </row>
    <row r="80" spans="7:13" ht="12.75">
      <c r="G80" s="30"/>
      <c r="H80" s="30"/>
      <c r="I80" s="30"/>
      <c r="J80" s="30"/>
      <c r="K80" s="30"/>
      <c r="L80" s="30"/>
      <c r="M80" s="30"/>
    </row>
    <row r="81" spans="7:13" ht="12.75">
      <c r="G81" s="30"/>
      <c r="H81" s="30"/>
      <c r="I81" s="30"/>
      <c r="J81" s="30"/>
      <c r="K81" s="30"/>
      <c r="L81" s="30"/>
      <c r="M81" s="30"/>
    </row>
    <row r="82" spans="7:13" ht="12.75">
      <c r="G82" s="30"/>
      <c r="H82" s="30"/>
      <c r="I82" s="30"/>
      <c r="J82" s="30"/>
      <c r="K82" s="30"/>
      <c r="L82" s="30"/>
      <c r="M82" s="30"/>
    </row>
    <row r="83" spans="7:13" ht="12.75">
      <c r="G83" s="30"/>
      <c r="H83" s="30"/>
      <c r="I83" s="30"/>
      <c r="J83" s="30"/>
      <c r="K83" s="30"/>
      <c r="L83" s="30"/>
      <c r="M83" s="30"/>
    </row>
    <row r="84" spans="7:13" ht="12.75">
      <c r="G84" s="30"/>
      <c r="H84" s="30"/>
      <c r="I84" s="30"/>
      <c r="J84" s="30"/>
      <c r="K84" s="30"/>
      <c r="L84" s="30"/>
      <c r="M84" s="30"/>
    </row>
    <row r="85" spans="7:13" ht="12.75">
      <c r="G85" s="30"/>
      <c r="H85" s="30"/>
      <c r="I85" s="30"/>
      <c r="J85" s="30"/>
      <c r="K85" s="30"/>
      <c r="L85" s="30"/>
      <c r="M85" s="30"/>
    </row>
    <row r="86" spans="7:13" ht="12.75">
      <c r="G86" s="30"/>
      <c r="H86" s="30"/>
      <c r="I86" s="30"/>
      <c r="J86" s="30"/>
      <c r="K86" s="30"/>
      <c r="L86" s="30"/>
      <c r="M86" s="30"/>
    </row>
    <row r="87" spans="7:13" ht="12.75">
      <c r="G87" s="30"/>
      <c r="H87" s="30"/>
      <c r="I87" s="30"/>
      <c r="J87" s="30"/>
      <c r="K87" s="30"/>
      <c r="L87" s="30"/>
      <c r="M87" s="30"/>
    </row>
    <row r="88" spans="7:13" ht="12.75">
      <c r="G88" s="30"/>
      <c r="H88" s="30"/>
      <c r="I88" s="30"/>
      <c r="J88" s="30"/>
      <c r="K88" s="30"/>
      <c r="L88" s="30"/>
      <c r="M88" s="30"/>
    </row>
    <row r="89" spans="7:13" ht="12.75">
      <c r="G89" s="30"/>
      <c r="H89" s="30"/>
      <c r="I89" s="30"/>
      <c r="J89" s="30"/>
      <c r="K89" s="30"/>
      <c r="L89" s="30"/>
      <c r="M89" s="30"/>
    </row>
    <row r="90" spans="7:13" ht="12.75">
      <c r="G90" s="30"/>
      <c r="H90" s="30"/>
      <c r="I90" s="30"/>
      <c r="J90" s="30"/>
      <c r="K90" s="30"/>
      <c r="L90" s="30"/>
      <c r="M90" s="30"/>
    </row>
  </sheetData>
  <sheetProtection/>
  <mergeCells count="4">
    <mergeCell ref="E56:M56"/>
    <mergeCell ref="A2:M2"/>
    <mergeCell ref="A3:M3"/>
    <mergeCell ref="A4:M4"/>
  </mergeCells>
  <printOptions horizontalCentered="1"/>
  <pageMargins left="0.7874015748031497" right="0.3937007874015748" top="0.8267716535433072" bottom="0.2755905511811024" header="0.15748031496062992" footer="0.2362204724409449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8">
      <selection activeCell="F7" sqref="F7:F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102" t="s">
        <v>16</v>
      </c>
      <c r="B2" s="102"/>
      <c r="C2" s="102"/>
      <c r="D2" s="102"/>
      <c r="E2" s="102"/>
      <c r="F2" s="102"/>
      <c r="G2" s="102"/>
      <c r="H2" s="102"/>
    </row>
    <row r="3" spans="1:8" ht="18.75">
      <c r="A3" s="102" t="s">
        <v>17</v>
      </c>
      <c r="B3" s="102"/>
      <c r="C3" s="102"/>
      <c r="D3" s="102"/>
      <c r="E3" s="102"/>
      <c r="F3" s="102"/>
      <c r="G3" s="102"/>
      <c r="H3" s="102"/>
    </row>
    <row r="4" spans="1:8" ht="18.75">
      <c r="A4" s="102" t="s">
        <v>160</v>
      </c>
      <c r="B4" s="102"/>
      <c r="C4" s="102"/>
      <c r="D4" s="102"/>
      <c r="E4" s="102"/>
      <c r="F4" s="102"/>
      <c r="G4" s="102"/>
      <c r="H4" s="102"/>
    </row>
    <row r="5" ht="13.5" thickBot="1"/>
    <row r="6" spans="1:8" ht="65.25" customHeight="1" thickBot="1" thickTop="1">
      <c r="A6" s="5"/>
      <c r="B6" s="55" t="s">
        <v>116</v>
      </c>
      <c r="C6" s="56" t="s">
        <v>117</v>
      </c>
      <c r="D6" s="43" t="s">
        <v>155</v>
      </c>
      <c r="E6" s="44" t="s">
        <v>156</v>
      </c>
      <c r="F6" s="50" t="s">
        <v>161</v>
      </c>
      <c r="G6" s="52" t="s">
        <v>162</v>
      </c>
      <c r="H6" s="9" t="s">
        <v>0</v>
      </c>
    </row>
    <row r="7" spans="1:8" ht="16.5" thickTop="1">
      <c r="A7" s="12" t="s">
        <v>1</v>
      </c>
      <c r="B7" s="18">
        <f aca="true" t="shared" si="0" ref="B7:G7">B8+B9+B10+B11+B12+B13</f>
        <v>205632</v>
      </c>
      <c r="C7" s="18">
        <f t="shared" si="0"/>
        <v>31383</v>
      </c>
      <c r="D7" s="18">
        <f t="shared" si="0"/>
        <v>205632</v>
      </c>
      <c r="E7" s="18">
        <f t="shared" si="0"/>
        <v>207846</v>
      </c>
      <c r="F7" s="18">
        <f t="shared" si="0"/>
        <v>206914</v>
      </c>
      <c r="G7" s="18">
        <f t="shared" si="0"/>
        <v>27493</v>
      </c>
      <c r="H7" s="19">
        <f aca="true" t="shared" si="1" ref="H7:H13">ROUND(G7/F7*100,1)</f>
        <v>13.3</v>
      </c>
    </row>
    <row r="8" spans="1:8" ht="31.5">
      <c r="A8" s="13" t="s">
        <v>2</v>
      </c>
      <c r="B8" s="53">
        <v>156284</v>
      </c>
      <c r="C8" s="54">
        <v>22488</v>
      </c>
      <c r="D8" s="53">
        <v>154416</v>
      </c>
      <c r="E8" s="54">
        <v>154417</v>
      </c>
      <c r="F8" s="53">
        <v>153415</v>
      </c>
      <c r="G8" s="54">
        <v>21956</v>
      </c>
      <c r="H8" s="22">
        <f t="shared" si="1"/>
        <v>14.3</v>
      </c>
    </row>
    <row r="9" spans="1:8" ht="15.75">
      <c r="A9" s="13" t="s">
        <v>65</v>
      </c>
      <c r="B9" s="53">
        <v>22400</v>
      </c>
      <c r="C9" s="54">
        <v>3692</v>
      </c>
      <c r="D9" s="53">
        <v>22400</v>
      </c>
      <c r="E9" s="54">
        <v>22312</v>
      </c>
      <c r="F9" s="53">
        <v>25600</v>
      </c>
      <c r="G9" s="54">
        <v>2013</v>
      </c>
      <c r="H9" s="22">
        <f t="shared" si="1"/>
        <v>7.9</v>
      </c>
    </row>
    <row r="10" spans="1:8" ht="31.5">
      <c r="A10" s="13" t="s">
        <v>3</v>
      </c>
      <c r="B10" s="53">
        <v>6385</v>
      </c>
      <c r="C10" s="54">
        <v>1431</v>
      </c>
      <c r="D10" s="53">
        <v>8115</v>
      </c>
      <c r="E10" s="54">
        <v>8671</v>
      </c>
      <c r="F10" s="53">
        <v>5894</v>
      </c>
      <c r="G10" s="54">
        <v>1192</v>
      </c>
      <c r="H10" s="22">
        <f t="shared" si="1"/>
        <v>20.2</v>
      </c>
    </row>
    <row r="11" spans="1:8" ht="31.5">
      <c r="A11" s="13" t="s">
        <v>4</v>
      </c>
      <c r="B11" s="53">
        <v>3670</v>
      </c>
      <c r="C11" s="54">
        <v>11</v>
      </c>
      <c r="D11" s="53">
        <v>3461</v>
      </c>
      <c r="E11" s="54">
        <v>3590</v>
      </c>
      <c r="F11" s="53">
        <v>3852</v>
      </c>
      <c r="G11" s="54">
        <v>64</v>
      </c>
      <c r="H11" s="22">
        <f t="shared" si="1"/>
        <v>1.7</v>
      </c>
    </row>
    <row r="12" spans="1:8" ht="15.75">
      <c r="A12" s="13" t="s">
        <v>5</v>
      </c>
      <c r="B12" s="53">
        <v>15893</v>
      </c>
      <c r="C12" s="54">
        <v>3502</v>
      </c>
      <c r="D12" s="53">
        <v>15977</v>
      </c>
      <c r="E12" s="54">
        <v>17307</v>
      </c>
      <c r="F12" s="53">
        <v>17153</v>
      </c>
      <c r="G12" s="54">
        <v>2078</v>
      </c>
      <c r="H12" s="22">
        <f t="shared" si="1"/>
        <v>12.1</v>
      </c>
    </row>
    <row r="13" spans="1:8" ht="15.75">
      <c r="A13" s="13" t="s">
        <v>6</v>
      </c>
      <c r="B13" s="53">
        <v>1000</v>
      </c>
      <c r="C13" s="54">
        <v>259</v>
      </c>
      <c r="D13" s="53">
        <v>1263</v>
      </c>
      <c r="E13" s="54">
        <v>1549</v>
      </c>
      <c r="F13" s="53">
        <v>1000</v>
      </c>
      <c r="G13" s="54">
        <v>190</v>
      </c>
      <c r="H13" s="22">
        <f t="shared" si="1"/>
        <v>19</v>
      </c>
    </row>
    <row r="14" spans="1:8" ht="31.5">
      <c r="A14" s="14" t="s">
        <v>9</v>
      </c>
      <c r="B14" s="21">
        <f aca="true" t="shared" si="2" ref="B14:G14">B15+B16+B17+B18+B19+B20</f>
        <v>6491</v>
      </c>
      <c r="C14" s="21">
        <f t="shared" si="2"/>
        <v>3045</v>
      </c>
      <c r="D14" s="21">
        <f t="shared" si="2"/>
        <v>13479</v>
      </c>
      <c r="E14" s="21">
        <f t="shared" si="2"/>
        <v>15970</v>
      </c>
      <c r="F14" s="21">
        <f t="shared" si="2"/>
        <v>6207</v>
      </c>
      <c r="G14" s="21">
        <f t="shared" si="2"/>
        <v>3633</v>
      </c>
      <c r="H14" s="22">
        <f aca="true" t="shared" si="3" ref="H14:H22">ROUND(G14/F14*100,1)</f>
        <v>58.5</v>
      </c>
    </row>
    <row r="15" spans="1:8" ht="47.25" customHeight="1">
      <c r="A15" s="15" t="s">
        <v>10</v>
      </c>
      <c r="B15" s="20">
        <v>3050</v>
      </c>
      <c r="C15" s="7">
        <v>390</v>
      </c>
      <c r="D15" s="20">
        <v>3050</v>
      </c>
      <c r="E15" s="7">
        <v>3180</v>
      </c>
      <c r="F15" s="20">
        <v>3096</v>
      </c>
      <c r="G15" s="7">
        <v>974</v>
      </c>
      <c r="H15" s="22">
        <f t="shared" si="3"/>
        <v>31.5</v>
      </c>
    </row>
    <row r="16" spans="1:8" ht="48" customHeight="1">
      <c r="A16" s="13" t="s">
        <v>11</v>
      </c>
      <c r="B16" s="53">
        <v>34</v>
      </c>
      <c r="C16" s="54">
        <v>2</v>
      </c>
      <c r="D16" s="53">
        <v>34</v>
      </c>
      <c r="E16" s="54">
        <v>63</v>
      </c>
      <c r="F16" s="53">
        <v>61</v>
      </c>
      <c r="G16" s="54">
        <v>3</v>
      </c>
      <c r="H16" s="22">
        <f t="shared" si="3"/>
        <v>4.9</v>
      </c>
    </row>
    <row r="17" spans="1:8" ht="47.25">
      <c r="A17" s="13" t="s">
        <v>44</v>
      </c>
      <c r="B17" s="53">
        <v>264</v>
      </c>
      <c r="C17" s="54">
        <v>18</v>
      </c>
      <c r="D17" s="53">
        <v>264</v>
      </c>
      <c r="E17" s="54">
        <v>1094</v>
      </c>
      <c r="F17" s="53">
        <v>264</v>
      </c>
      <c r="G17" s="54">
        <v>89</v>
      </c>
      <c r="H17" s="22">
        <f t="shared" si="3"/>
        <v>33.7</v>
      </c>
    </row>
    <row r="18" spans="1:8" ht="15.75">
      <c r="A18" s="13" t="s">
        <v>12</v>
      </c>
      <c r="B18" s="53">
        <v>52</v>
      </c>
      <c r="C18" s="54">
        <v>72</v>
      </c>
      <c r="D18" s="53">
        <v>52</v>
      </c>
      <c r="E18" s="54">
        <v>370</v>
      </c>
      <c r="F18" s="53">
        <v>328</v>
      </c>
      <c r="G18" s="54">
        <v>8</v>
      </c>
      <c r="H18" s="22">
        <f t="shared" si="3"/>
        <v>2.4</v>
      </c>
    </row>
    <row r="19" spans="1:8" ht="63">
      <c r="A19" s="13" t="s">
        <v>60</v>
      </c>
      <c r="B19" s="53">
        <v>975</v>
      </c>
      <c r="C19" s="54">
        <v>417</v>
      </c>
      <c r="D19" s="53">
        <v>5731</v>
      </c>
      <c r="E19" s="54">
        <v>6862</v>
      </c>
      <c r="F19" s="53">
        <v>228</v>
      </c>
      <c r="G19" s="54">
        <v>228</v>
      </c>
      <c r="H19" s="22">
        <f t="shared" si="3"/>
        <v>100</v>
      </c>
    </row>
    <row r="20" spans="1:8" ht="31.5">
      <c r="A20" s="13" t="s">
        <v>13</v>
      </c>
      <c r="B20" s="20">
        <v>2116</v>
      </c>
      <c r="C20" s="7">
        <v>2146</v>
      </c>
      <c r="D20" s="20">
        <v>4348</v>
      </c>
      <c r="E20" s="7">
        <v>4401</v>
      </c>
      <c r="F20" s="20">
        <v>2230</v>
      </c>
      <c r="G20" s="7">
        <v>2331</v>
      </c>
      <c r="H20" s="22">
        <f t="shared" si="3"/>
        <v>104.5</v>
      </c>
    </row>
    <row r="21" spans="1:8" ht="31.5">
      <c r="A21" s="14" t="s">
        <v>14</v>
      </c>
      <c r="B21" s="28">
        <f aca="true" t="shared" si="4" ref="B21:G21">B7+B14</f>
        <v>212123</v>
      </c>
      <c r="C21" s="28">
        <f t="shared" si="4"/>
        <v>34428</v>
      </c>
      <c r="D21" s="28">
        <f t="shared" si="4"/>
        <v>219111</v>
      </c>
      <c r="E21" s="28">
        <f t="shared" si="4"/>
        <v>223816</v>
      </c>
      <c r="F21" s="28">
        <f t="shared" si="4"/>
        <v>213121</v>
      </c>
      <c r="G21" s="28">
        <f t="shared" si="4"/>
        <v>31126</v>
      </c>
      <c r="H21" s="22">
        <f t="shared" si="3"/>
        <v>14.6</v>
      </c>
    </row>
    <row r="22" spans="1:8" ht="31.5">
      <c r="A22" s="16" t="s">
        <v>54</v>
      </c>
      <c r="B22" s="25">
        <v>502781</v>
      </c>
      <c r="C22" s="48">
        <v>88938</v>
      </c>
      <c r="D22" s="25">
        <v>591634</v>
      </c>
      <c r="E22" s="48">
        <v>591729</v>
      </c>
      <c r="F22" s="25">
        <v>548780</v>
      </c>
      <c r="G22" s="48">
        <v>92478</v>
      </c>
      <c r="H22" s="29">
        <f t="shared" si="3"/>
        <v>16.9</v>
      </c>
    </row>
    <row r="23" spans="1:8" ht="31.5">
      <c r="A23" s="16" t="s">
        <v>72</v>
      </c>
      <c r="B23" s="25">
        <v>0</v>
      </c>
      <c r="C23" s="48">
        <v>0</v>
      </c>
      <c r="D23" s="25">
        <v>7066</v>
      </c>
      <c r="E23" s="60">
        <v>7089</v>
      </c>
      <c r="F23" s="25">
        <v>0</v>
      </c>
      <c r="G23" s="48">
        <v>6510</v>
      </c>
      <c r="H23" s="29">
        <v>0</v>
      </c>
    </row>
    <row r="24" spans="1:8" ht="48" thickBot="1">
      <c r="A24" s="14" t="s">
        <v>164</v>
      </c>
      <c r="B24" s="76">
        <v>0</v>
      </c>
      <c r="C24" s="8">
        <v>-9474</v>
      </c>
      <c r="D24" s="23">
        <v>-10594</v>
      </c>
      <c r="E24" s="8">
        <v>-10594</v>
      </c>
      <c r="F24" s="76">
        <v>0</v>
      </c>
      <c r="G24" s="8">
        <v>-6510</v>
      </c>
      <c r="H24" s="24">
        <v>0</v>
      </c>
    </row>
    <row r="25" spans="1:8" ht="28.5" customHeight="1" thickBot="1" thickTop="1">
      <c r="A25" s="6" t="s">
        <v>15</v>
      </c>
      <c r="B25" s="77">
        <f>B21+B22-B24</f>
        <v>714904</v>
      </c>
      <c r="C25" s="77">
        <f>C21+C22+C24</f>
        <v>113892</v>
      </c>
      <c r="D25" s="26">
        <f>D21+D22+D24+D23</f>
        <v>807217</v>
      </c>
      <c r="E25" s="26">
        <f>E21+E22+E24+E23</f>
        <v>812040</v>
      </c>
      <c r="F25" s="77">
        <f>F21+F22-F24</f>
        <v>761901</v>
      </c>
      <c r="G25" s="77">
        <f>G21+G22+G23+G24</f>
        <v>123604</v>
      </c>
      <c r="H25" s="17">
        <f>ROUND(G25/F25*100,1)</f>
        <v>16.2</v>
      </c>
    </row>
    <row r="26" spans="1:8" ht="11.25" customHeight="1" thickTop="1">
      <c r="A26" s="2"/>
      <c r="B26" s="3"/>
      <c r="C26" s="3"/>
      <c r="D26" s="3"/>
      <c r="E26" s="3"/>
      <c r="F26" s="3"/>
      <c r="G26" s="3"/>
      <c r="H26" s="3"/>
    </row>
    <row r="27" spans="1:8" ht="15.75">
      <c r="A27" s="41" t="s">
        <v>40</v>
      </c>
      <c r="B27" s="41"/>
      <c r="C27" s="41"/>
      <c r="D27" s="41"/>
      <c r="E27" s="41"/>
      <c r="F27" s="41"/>
      <c r="G27" s="41"/>
      <c r="H27" s="4"/>
    </row>
    <row r="28" spans="1:8" ht="15.75">
      <c r="A28" s="41" t="s">
        <v>41</v>
      </c>
      <c r="B28" s="41"/>
      <c r="C28" s="41"/>
      <c r="D28" s="41"/>
      <c r="E28" s="41"/>
      <c r="F28" s="41" t="s">
        <v>42</v>
      </c>
      <c r="G28" s="41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1">
      <selection activeCell="D7" sqref="D7:E51"/>
    </sheetView>
  </sheetViews>
  <sheetFormatPr defaultColWidth="9.00390625" defaultRowHeight="12.75"/>
  <cols>
    <col min="1" max="1" width="30.00390625" style="4" customWidth="1"/>
    <col min="2" max="7" width="9.125" style="4" customWidth="1"/>
    <col min="8" max="8" width="9.75390625" style="4" customWidth="1"/>
    <col min="9" max="16384" width="9.125" style="4" customWidth="1"/>
  </cols>
  <sheetData>
    <row r="1" ht="5.25" customHeight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.75" customHeight="1">
      <c r="A4" s="103" t="s">
        <v>160</v>
      </c>
      <c r="B4" s="103"/>
      <c r="C4" s="103"/>
      <c r="D4" s="103"/>
      <c r="E4" s="103"/>
      <c r="F4" s="103"/>
      <c r="G4" s="103"/>
      <c r="H4" s="103"/>
    </row>
    <row r="5" ht="2.25" customHeight="1" thickBot="1"/>
    <row r="6" spans="1:9" ht="65.25" thickBot="1" thickTop="1">
      <c r="A6" s="31"/>
      <c r="B6" s="50" t="s">
        <v>116</v>
      </c>
      <c r="C6" s="51" t="s">
        <v>117</v>
      </c>
      <c r="D6" s="10" t="s">
        <v>155</v>
      </c>
      <c r="E6" s="27" t="s">
        <v>156</v>
      </c>
      <c r="F6" s="50" t="s">
        <v>161</v>
      </c>
      <c r="G6" s="52" t="s">
        <v>163</v>
      </c>
      <c r="H6" s="9" t="s">
        <v>0</v>
      </c>
      <c r="I6" s="30"/>
    </row>
    <row r="7" spans="1:9" ht="29.25" thickTop="1">
      <c r="A7" s="32" t="s">
        <v>18</v>
      </c>
      <c r="B7" s="46">
        <f>B8+B9+B10+B11+B12+B13+B14+B15</f>
        <v>80553</v>
      </c>
      <c r="C7" s="46">
        <f>C8+C9+C10+C11+C12+C13+C14+C15</f>
        <v>11986</v>
      </c>
      <c r="D7" s="46">
        <f>D8+D9+D10+D11+D12+D14+D15+D13</f>
        <v>109455</v>
      </c>
      <c r="E7" s="46">
        <f>E8+E9+E10+E11+E12+E14+E15+E13</f>
        <v>105285</v>
      </c>
      <c r="F7" s="46">
        <f>F8+F9+F10+F11+F12+F13+F14+F15</f>
        <v>79773</v>
      </c>
      <c r="G7" s="46">
        <f>G8+G9+G10+G11+G12+G13+G14+G15</f>
        <v>10292</v>
      </c>
      <c r="H7" s="59">
        <f>G7/F7*100</f>
        <v>12.90160831358981</v>
      </c>
      <c r="I7" s="30"/>
    </row>
    <row r="8" spans="1:9" ht="15">
      <c r="A8" s="33" t="s">
        <v>39</v>
      </c>
      <c r="B8" s="20">
        <v>10785</v>
      </c>
      <c r="C8" s="7">
        <v>1782</v>
      </c>
      <c r="D8" s="20">
        <v>19258</v>
      </c>
      <c r="E8" s="7">
        <v>19136</v>
      </c>
      <c r="F8" s="20">
        <v>10988</v>
      </c>
      <c r="G8" s="7">
        <v>1288</v>
      </c>
      <c r="H8" s="59">
        <f>G8/F8*100</f>
        <v>11.721878412813979</v>
      </c>
      <c r="I8" s="30"/>
    </row>
    <row r="9" spans="1:9" ht="15">
      <c r="A9" s="34" t="s">
        <v>19</v>
      </c>
      <c r="B9" s="20">
        <v>8414</v>
      </c>
      <c r="C9" s="7">
        <v>1601</v>
      </c>
      <c r="D9" s="20">
        <v>12463</v>
      </c>
      <c r="E9" s="7">
        <v>12374</v>
      </c>
      <c r="F9" s="20">
        <v>8328</v>
      </c>
      <c r="G9" s="7">
        <v>1408</v>
      </c>
      <c r="H9" s="59">
        <f>G9/F9*100</f>
        <v>16.90682036503362</v>
      </c>
      <c r="I9" s="30"/>
    </row>
    <row r="10" spans="1:9" ht="15">
      <c r="A10" s="34" t="s">
        <v>20</v>
      </c>
      <c r="B10" s="20">
        <v>29617</v>
      </c>
      <c r="C10" s="7">
        <v>4430</v>
      </c>
      <c r="D10" s="20">
        <v>43450</v>
      </c>
      <c r="E10" s="7">
        <v>40180</v>
      </c>
      <c r="F10" s="20">
        <v>31029</v>
      </c>
      <c r="G10" s="7">
        <v>4240</v>
      </c>
      <c r="H10" s="59">
        <f>G10/F10*100</f>
        <v>13.664636307969962</v>
      </c>
      <c r="I10" s="30"/>
    </row>
    <row r="11" spans="1:9" ht="15">
      <c r="A11" s="34" t="s">
        <v>51</v>
      </c>
      <c r="B11" s="20">
        <v>11</v>
      </c>
      <c r="C11" s="7">
        <v>0</v>
      </c>
      <c r="D11" s="20">
        <v>59</v>
      </c>
      <c r="E11" s="7">
        <v>59</v>
      </c>
      <c r="F11" s="20">
        <v>11</v>
      </c>
      <c r="G11" s="7">
        <v>0</v>
      </c>
      <c r="H11" s="59">
        <v>0</v>
      </c>
      <c r="I11" s="30"/>
    </row>
    <row r="12" spans="1:9" ht="30">
      <c r="A12" s="34" t="s">
        <v>43</v>
      </c>
      <c r="B12" s="20">
        <v>6202</v>
      </c>
      <c r="C12" s="7">
        <v>1265</v>
      </c>
      <c r="D12" s="20">
        <v>8562</v>
      </c>
      <c r="E12" s="7">
        <v>8059</v>
      </c>
      <c r="F12" s="20">
        <v>5993</v>
      </c>
      <c r="G12" s="7">
        <v>1237</v>
      </c>
      <c r="H12" s="59">
        <f aca="true" t="shared" si="0" ref="H12:H19">G12/F12*100</f>
        <v>20.640747538795264</v>
      </c>
      <c r="I12" s="30"/>
    </row>
    <row r="13" spans="1:9" ht="15">
      <c r="A13" s="34" t="s">
        <v>58</v>
      </c>
      <c r="B13" s="20">
        <v>3057</v>
      </c>
      <c r="C13" s="7">
        <v>0</v>
      </c>
      <c r="D13" s="20">
        <v>0</v>
      </c>
      <c r="E13" s="7">
        <v>0</v>
      </c>
      <c r="F13" s="20">
        <v>2296</v>
      </c>
      <c r="G13" s="7">
        <v>0</v>
      </c>
      <c r="H13" s="59">
        <f t="shared" si="0"/>
        <v>0</v>
      </c>
      <c r="I13" s="30"/>
    </row>
    <row r="14" spans="1:9" ht="30">
      <c r="A14" s="34" t="s">
        <v>78</v>
      </c>
      <c r="B14" s="20">
        <v>0</v>
      </c>
      <c r="C14" s="7">
        <v>0</v>
      </c>
      <c r="D14" s="20">
        <v>984</v>
      </c>
      <c r="E14" s="7">
        <v>984</v>
      </c>
      <c r="F14" s="20">
        <v>0</v>
      </c>
      <c r="G14" s="7">
        <v>0</v>
      </c>
      <c r="H14" s="59">
        <v>0</v>
      </c>
      <c r="I14" s="30"/>
    </row>
    <row r="15" spans="1:9" ht="30">
      <c r="A15" s="34" t="s">
        <v>21</v>
      </c>
      <c r="B15" s="20">
        <v>22467</v>
      </c>
      <c r="C15" s="7">
        <v>2908</v>
      </c>
      <c r="D15" s="20">
        <v>24679</v>
      </c>
      <c r="E15" s="7">
        <v>24493</v>
      </c>
      <c r="F15" s="20">
        <v>21128</v>
      </c>
      <c r="G15" s="7">
        <v>2119</v>
      </c>
      <c r="H15" s="59">
        <f t="shared" si="0"/>
        <v>10.029344945096556</v>
      </c>
      <c r="I15" s="30"/>
    </row>
    <row r="16" spans="1:9" ht="14.25">
      <c r="A16" s="35" t="s">
        <v>22</v>
      </c>
      <c r="B16" s="23">
        <v>1842</v>
      </c>
      <c r="C16" s="8">
        <v>0</v>
      </c>
      <c r="D16" s="23">
        <v>1947</v>
      </c>
      <c r="E16" s="8">
        <v>1947</v>
      </c>
      <c r="F16" s="23">
        <v>1999</v>
      </c>
      <c r="G16" s="8">
        <v>0</v>
      </c>
      <c r="H16" s="59">
        <f t="shared" si="0"/>
        <v>0</v>
      </c>
      <c r="I16" s="30"/>
    </row>
    <row r="17" spans="1:9" ht="46.5" customHeight="1">
      <c r="A17" s="35" t="s">
        <v>46</v>
      </c>
      <c r="B17" s="11">
        <f>B18+B19+B20</f>
        <v>2482</v>
      </c>
      <c r="C17" s="11">
        <f>C18+C19+C20</f>
        <v>368</v>
      </c>
      <c r="D17" s="23">
        <f>D19+D20+D18</f>
        <v>2652</v>
      </c>
      <c r="E17" s="11">
        <f>E18+E19+E20</f>
        <v>2644</v>
      </c>
      <c r="F17" s="11">
        <f>F18+F19+F20</f>
        <v>2529</v>
      </c>
      <c r="G17" s="11">
        <f>G18+G19+G20</f>
        <v>361</v>
      </c>
      <c r="H17" s="59">
        <f t="shared" si="0"/>
        <v>14.274416765519968</v>
      </c>
      <c r="I17" s="30"/>
    </row>
    <row r="18" spans="1:9" ht="15">
      <c r="A18" s="34" t="s">
        <v>71</v>
      </c>
      <c r="B18" s="20">
        <v>911</v>
      </c>
      <c r="C18" s="7">
        <v>122</v>
      </c>
      <c r="D18" s="20">
        <v>1071</v>
      </c>
      <c r="E18" s="7">
        <v>1070</v>
      </c>
      <c r="F18" s="20">
        <v>929</v>
      </c>
      <c r="G18" s="7">
        <v>114</v>
      </c>
      <c r="H18" s="59">
        <f t="shared" si="0"/>
        <v>12.271259418729818</v>
      </c>
      <c r="I18" s="30"/>
    </row>
    <row r="19" spans="1:9" ht="15">
      <c r="A19" s="34" t="s">
        <v>115</v>
      </c>
      <c r="B19" s="20">
        <v>48</v>
      </c>
      <c r="C19" s="42">
        <v>1</v>
      </c>
      <c r="D19" s="20">
        <v>16</v>
      </c>
      <c r="E19" s="42">
        <v>9</v>
      </c>
      <c r="F19" s="20">
        <v>25</v>
      </c>
      <c r="G19" s="42">
        <v>1</v>
      </c>
      <c r="H19" s="59">
        <f t="shared" si="0"/>
        <v>4</v>
      </c>
      <c r="I19" s="30"/>
    </row>
    <row r="20" spans="1:9" ht="15">
      <c r="A20" s="34" t="s">
        <v>57</v>
      </c>
      <c r="B20" s="20">
        <v>1523</v>
      </c>
      <c r="C20" s="42">
        <v>245</v>
      </c>
      <c r="D20" s="20">
        <v>1565</v>
      </c>
      <c r="E20" s="42">
        <v>1565</v>
      </c>
      <c r="F20" s="20">
        <v>1575</v>
      </c>
      <c r="G20" s="42">
        <v>246</v>
      </c>
      <c r="H20" s="59">
        <f aca="true" t="shared" si="1" ref="H20:H25">G20/F20*100</f>
        <v>15.619047619047619</v>
      </c>
      <c r="I20" s="30"/>
    </row>
    <row r="21" spans="1:9" ht="19.5" customHeight="1">
      <c r="A21" s="35" t="s">
        <v>23</v>
      </c>
      <c r="B21" s="21">
        <f aca="true" t="shared" si="2" ref="B21:G21">B22+B23+B24+B25</f>
        <v>30066</v>
      </c>
      <c r="C21" s="23">
        <f t="shared" si="2"/>
        <v>308</v>
      </c>
      <c r="D21" s="21">
        <f t="shared" si="2"/>
        <v>38261</v>
      </c>
      <c r="E21" s="21">
        <f t="shared" si="2"/>
        <v>37583</v>
      </c>
      <c r="F21" s="21">
        <f t="shared" si="2"/>
        <v>32148</v>
      </c>
      <c r="G21" s="23">
        <f t="shared" si="2"/>
        <v>595</v>
      </c>
      <c r="H21" s="59">
        <f t="shared" si="1"/>
        <v>1.850814980714197</v>
      </c>
      <c r="I21" s="30"/>
    </row>
    <row r="22" spans="1:9" ht="30">
      <c r="A22" s="34" t="s">
        <v>61</v>
      </c>
      <c r="B22" s="20">
        <v>1044</v>
      </c>
      <c r="C22" s="7">
        <v>0</v>
      </c>
      <c r="D22" s="20">
        <v>1044</v>
      </c>
      <c r="E22" s="42">
        <v>1017</v>
      </c>
      <c r="F22" s="20">
        <v>1040</v>
      </c>
      <c r="G22" s="7">
        <v>0</v>
      </c>
      <c r="H22" s="59">
        <f t="shared" si="1"/>
        <v>0</v>
      </c>
      <c r="I22" s="30"/>
    </row>
    <row r="23" spans="1:9" ht="15">
      <c r="A23" s="34" t="s">
        <v>73</v>
      </c>
      <c r="B23" s="20">
        <v>304</v>
      </c>
      <c r="C23" s="7">
        <v>0</v>
      </c>
      <c r="D23" s="20">
        <v>5</v>
      </c>
      <c r="E23" s="42">
        <v>0</v>
      </c>
      <c r="F23" s="20">
        <v>284</v>
      </c>
      <c r="G23" s="7">
        <v>0</v>
      </c>
      <c r="H23" s="59">
        <f t="shared" si="1"/>
        <v>0</v>
      </c>
      <c r="I23" s="30"/>
    </row>
    <row r="24" spans="1:9" ht="15">
      <c r="A24" s="34" t="s">
        <v>66</v>
      </c>
      <c r="B24" s="20">
        <v>28620</v>
      </c>
      <c r="C24" s="7">
        <v>243</v>
      </c>
      <c r="D24" s="20">
        <v>34252</v>
      </c>
      <c r="E24" s="42">
        <v>33606</v>
      </c>
      <c r="F24" s="20">
        <v>30726</v>
      </c>
      <c r="G24" s="7">
        <v>562</v>
      </c>
      <c r="H24" s="59">
        <f t="shared" si="1"/>
        <v>1.8290698431295973</v>
      </c>
      <c r="I24" s="30"/>
    </row>
    <row r="25" spans="1:9" ht="30">
      <c r="A25" s="34" t="s">
        <v>56</v>
      </c>
      <c r="B25" s="20">
        <v>98</v>
      </c>
      <c r="C25" s="45">
        <v>65</v>
      </c>
      <c r="D25" s="20">
        <v>2960</v>
      </c>
      <c r="E25" s="7">
        <v>2960</v>
      </c>
      <c r="F25" s="20">
        <v>98</v>
      </c>
      <c r="G25" s="45">
        <v>33</v>
      </c>
      <c r="H25" s="59">
        <f t="shared" si="1"/>
        <v>33.6734693877551</v>
      </c>
      <c r="I25" s="30"/>
    </row>
    <row r="26" spans="1:9" ht="28.5">
      <c r="A26" s="35" t="s">
        <v>24</v>
      </c>
      <c r="B26" s="21">
        <f aca="true" t="shared" si="3" ref="B26:G26">B27+B28+B29</f>
        <v>18310</v>
      </c>
      <c r="C26" s="21">
        <f t="shared" si="3"/>
        <v>2232</v>
      </c>
      <c r="D26" s="21">
        <f t="shared" si="3"/>
        <v>71888</v>
      </c>
      <c r="E26" s="21">
        <f t="shared" si="3"/>
        <v>63146</v>
      </c>
      <c r="F26" s="21">
        <f t="shared" si="3"/>
        <v>23194</v>
      </c>
      <c r="G26" s="21">
        <f t="shared" si="3"/>
        <v>2345</v>
      </c>
      <c r="H26" s="59">
        <f>G26/F26*100</f>
        <v>10.110373372423902</v>
      </c>
      <c r="I26" s="30"/>
    </row>
    <row r="27" spans="1:9" ht="15">
      <c r="A27" s="34" t="s">
        <v>25</v>
      </c>
      <c r="B27" s="20">
        <v>0</v>
      </c>
      <c r="C27" s="7">
        <v>0</v>
      </c>
      <c r="D27" s="20">
        <v>0</v>
      </c>
      <c r="E27" s="7">
        <v>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18310</v>
      </c>
      <c r="C29" s="7">
        <v>2232</v>
      </c>
      <c r="D29" s="20">
        <v>71888</v>
      </c>
      <c r="E29" s="7">
        <v>63146</v>
      </c>
      <c r="F29" s="20">
        <v>23194</v>
      </c>
      <c r="G29" s="7">
        <v>2345</v>
      </c>
      <c r="H29" s="59">
        <f aca="true" t="shared" si="4" ref="H29:H51">G29/F29*100</f>
        <v>10.110373372423902</v>
      </c>
      <c r="I29" s="30"/>
    </row>
    <row r="30" spans="1:9" ht="28.5">
      <c r="A30" s="35" t="s">
        <v>50</v>
      </c>
      <c r="B30" s="23">
        <f aca="true" t="shared" si="5" ref="B30:G30">B31</f>
        <v>128</v>
      </c>
      <c r="C30" s="23">
        <f t="shared" si="5"/>
        <v>0</v>
      </c>
      <c r="D30" s="23">
        <f>D31</f>
        <v>127</v>
      </c>
      <c r="E30" s="11">
        <f>E31</f>
        <v>67</v>
      </c>
      <c r="F30" s="23">
        <f t="shared" si="5"/>
        <v>161</v>
      </c>
      <c r="G30" s="23">
        <f t="shared" si="5"/>
        <v>0</v>
      </c>
      <c r="H30" s="59">
        <f t="shared" si="4"/>
        <v>0</v>
      </c>
      <c r="I30" s="30"/>
    </row>
    <row r="31" spans="1:9" ht="15">
      <c r="A31" s="49" t="s">
        <v>59</v>
      </c>
      <c r="B31" s="20">
        <v>128</v>
      </c>
      <c r="C31" s="7">
        <v>0</v>
      </c>
      <c r="D31" s="20">
        <v>127</v>
      </c>
      <c r="E31" s="7">
        <v>67</v>
      </c>
      <c r="F31" s="20">
        <v>161</v>
      </c>
      <c r="G31" s="7">
        <v>0</v>
      </c>
      <c r="H31" s="59">
        <f t="shared" si="4"/>
        <v>0</v>
      </c>
      <c r="I31" s="30"/>
    </row>
    <row r="32" spans="1:9" ht="14.25">
      <c r="A32" s="35" t="s">
        <v>47</v>
      </c>
      <c r="B32" s="21">
        <f aca="true" t="shared" si="6" ref="B32:G32">B33+B34+B35+B36+B37</f>
        <v>433589</v>
      </c>
      <c r="C32" s="21">
        <f t="shared" si="6"/>
        <v>64797</v>
      </c>
      <c r="D32" s="21">
        <f t="shared" si="6"/>
        <v>443107</v>
      </c>
      <c r="E32" s="21">
        <f t="shared" si="6"/>
        <v>439878</v>
      </c>
      <c r="F32" s="21">
        <f t="shared" si="6"/>
        <v>473376</v>
      </c>
      <c r="G32" s="21">
        <f t="shared" si="6"/>
        <v>70655</v>
      </c>
      <c r="H32" s="59">
        <f t="shared" si="4"/>
        <v>14.925767254782668</v>
      </c>
      <c r="I32" s="30"/>
    </row>
    <row r="33" spans="1:9" ht="15">
      <c r="A33" s="34" t="s">
        <v>28</v>
      </c>
      <c r="B33" s="20">
        <v>87487</v>
      </c>
      <c r="C33" s="7">
        <v>12979</v>
      </c>
      <c r="D33" s="20">
        <v>91853</v>
      </c>
      <c r="E33" s="7">
        <v>91476</v>
      </c>
      <c r="F33" s="20">
        <v>91041</v>
      </c>
      <c r="G33" s="7">
        <v>13121</v>
      </c>
      <c r="H33" s="59">
        <f t="shared" si="4"/>
        <v>14.412187915334847</v>
      </c>
      <c r="I33" s="30"/>
    </row>
    <row r="34" spans="1:9" ht="15">
      <c r="A34" s="34" t="s">
        <v>29</v>
      </c>
      <c r="B34" s="20">
        <v>292514</v>
      </c>
      <c r="C34" s="7">
        <v>44999</v>
      </c>
      <c r="D34" s="20">
        <v>299948</v>
      </c>
      <c r="E34" s="7">
        <v>297268</v>
      </c>
      <c r="F34" s="20">
        <v>326029</v>
      </c>
      <c r="G34" s="7">
        <v>51029</v>
      </c>
      <c r="H34" s="59">
        <f t="shared" si="4"/>
        <v>15.651675157731368</v>
      </c>
      <c r="I34" s="30"/>
    </row>
    <row r="35" spans="1:9" ht="15.75">
      <c r="A35" s="57" t="s">
        <v>79</v>
      </c>
      <c r="B35" s="20">
        <v>28631</v>
      </c>
      <c r="C35" s="7">
        <v>4398</v>
      </c>
      <c r="D35" s="20">
        <v>29851</v>
      </c>
      <c r="E35" s="7">
        <v>29851</v>
      </c>
      <c r="F35" s="20">
        <v>30668</v>
      </c>
      <c r="G35" s="7">
        <v>4479</v>
      </c>
      <c r="H35" s="59">
        <f t="shared" si="4"/>
        <v>14.604799791313422</v>
      </c>
      <c r="I35" s="30"/>
    </row>
    <row r="36" spans="1:9" ht="30">
      <c r="A36" s="34" t="s">
        <v>30</v>
      </c>
      <c r="B36" s="20">
        <v>7944</v>
      </c>
      <c r="C36" s="7">
        <v>553</v>
      </c>
      <c r="D36" s="20">
        <v>4648</v>
      </c>
      <c r="E36" s="7">
        <v>4526</v>
      </c>
      <c r="F36" s="20">
        <v>8130</v>
      </c>
      <c r="G36" s="7">
        <v>625</v>
      </c>
      <c r="H36" s="59">
        <f t="shared" si="4"/>
        <v>7.687576875768758</v>
      </c>
      <c r="I36" s="30"/>
    </row>
    <row r="37" spans="1:9" ht="30">
      <c r="A37" s="34" t="s">
        <v>31</v>
      </c>
      <c r="B37" s="20">
        <v>17013</v>
      </c>
      <c r="C37" s="45">
        <v>1868</v>
      </c>
      <c r="D37" s="20">
        <v>16807</v>
      </c>
      <c r="E37" s="7">
        <v>16757</v>
      </c>
      <c r="F37" s="20">
        <v>17508</v>
      </c>
      <c r="G37" s="45">
        <v>1401</v>
      </c>
      <c r="H37" s="59">
        <f t="shared" si="4"/>
        <v>8.002056202878684</v>
      </c>
      <c r="I37" s="30"/>
    </row>
    <row r="38" spans="1:9" ht="33" customHeight="1">
      <c r="A38" s="35" t="s">
        <v>48</v>
      </c>
      <c r="B38" s="21">
        <f aca="true" t="shared" si="7" ref="B38:G38">B39+B40+B41</f>
        <v>82212</v>
      </c>
      <c r="C38" s="21">
        <f t="shared" si="7"/>
        <v>13278</v>
      </c>
      <c r="D38" s="21">
        <f t="shared" si="7"/>
        <v>90686</v>
      </c>
      <c r="E38" s="21">
        <f t="shared" si="7"/>
        <v>86877</v>
      </c>
      <c r="F38" s="21">
        <f t="shared" si="7"/>
        <v>84246</v>
      </c>
      <c r="G38" s="21">
        <f t="shared" si="7"/>
        <v>20383</v>
      </c>
      <c r="H38" s="59">
        <f t="shared" si="4"/>
        <v>24.19462051610759</v>
      </c>
      <c r="I38" s="30"/>
    </row>
    <row r="39" spans="1:9" ht="15">
      <c r="A39" s="34" t="s">
        <v>32</v>
      </c>
      <c r="B39" s="20">
        <v>76364</v>
      </c>
      <c r="C39" s="7">
        <v>12721</v>
      </c>
      <c r="D39" s="20">
        <v>85554</v>
      </c>
      <c r="E39" s="7">
        <v>82213</v>
      </c>
      <c r="F39" s="20">
        <v>78463</v>
      </c>
      <c r="G39" s="7">
        <v>19572</v>
      </c>
      <c r="H39" s="59">
        <f t="shared" si="4"/>
        <v>24.9442412347221</v>
      </c>
      <c r="I39" s="30"/>
    </row>
    <row r="40" spans="1:9" ht="15">
      <c r="A40" s="34" t="s">
        <v>33</v>
      </c>
      <c r="B40" s="20">
        <v>3145</v>
      </c>
      <c r="C40" s="7">
        <v>262</v>
      </c>
      <c r="D40" s="20">
        <v>2557</v>
      </c>
      <c r="E40" s="7">
        <v>2092</v>
      </c>
      <c r="F40" s="20">
        <v>2911</v>
      </c>
      <c r="G40" s="7">
        <v>458</v>
      </c>
      <c r="H40" s="59">
        <f t="shared" si="4"/>
        <v>15.7334249398832</v>
      </c>
      <c r="I40" s="30"/>
    </row>
    <row r="41" spans="1:9" ht="30">
      <c r="A41" s="34" t="s">
        <v>52</v>
      </c>
      <c r="B41" s="20">
        <v>2703</v>
      </c>
      <c r="C41" s="42">
        <v>295</v>
      </c>
      <c r="D41" s="20">
        <v>2575</v>
      </c>
      <c r="E41" s="42">
        <v>2572</v>
      </c>
      <c r="F41" s="20">
        <v>2872</v>
      </c>
      <c r="G41" s="42">
        <v>353</v>
      </c>
      <c r="H41" s="59">
        <f t="shared" si="4"/>
        <v>12.29108635097493</v>
      </c>
      <c r="I41" s="30"/>
    </row>
    <row r="42" spans="1:9" ht="19.5" customHeight="1">
      <c r="A42" s="35" t="s">
        <v>63</v>
      </c>
      <c r="B42" s="21">
        <f aca="true" t="shared" si="8" ref="B42:G42">B43</f>
        <v>294</v>
      </c>
      <c r="C42" s="21">
        <f t="shared" si="8"/>
        <v>0</v>
      </c>
      <c r="D42" s="21">
        <f>D43</f>
        <v>294</v>
      </c>
      <c r="E42" s="21">
        <f>E43</f>
        <v>294</v>
      </c>
      <c r="F42" s="21">
        <f t="shared" si="8"/>
        <v>303</v>
      </c>
      <c r="G42" s="21">
        <f t="shared" si="8"/>
        <v>0</v>
      </c>
      <c r="H42" s="59">
        <f t="shared" si="4"/>
        <v>0</v>
      </c>
      <c r="I42" s="30"/>
    </row>
    <row r="43" spans="1:9" ht="30.75" customHeight="1">
      <c r="A43" s="34" t="s">
        <v>64</v>
      </c>
      <c r="B43" s="20">
        <v>294</v>
      </c>
      <c r="C43" s="7">
        <v>0</v>
      </c>
      <c r="D43" s="20">
        <v>294</v>
      </c>
      <c r="E43" s="7">
        <v>294</v>
      </c>
      <c r="F43" s="20">
        <v>303</v>
      </c>
      <c r="G43" s="7">
        <v>0</v>
      </c>
      <c r="H43" s="59">
        <f t="shared" si="4"/>
        <v>0</v>
      </c>
      <c r="I43" s="30"/>
    </row>
    <row r="44" spans="1:9" ht="14.25">
      <c r="A44" s="35" t="s">
        <v>49</v>
      </c>
      <c r="B44" s="21">
        <f>B45+B46+B47</f>
        <v>39502</v>
      </c>
      <c r="C44" s="21">
        <f>C45+C46+C47</f>
        <v>4414</v>
      </c>
      <c r="D44" s="21">
        <f>D46+D45+D47</f>
        <v>35606</v>
      </c>
      <c r="E44" s="21">
        <f>E45+E46+E47</f>
        <v>27918</v>
      </c>
      <c r="F44" s="21">
        <f>F45+F46+F47</f>
        <v>39406</v>
      </c>
      <c r="G44" s="21">
        <f>G45+G46+G47</f>
        <v>4204</v>
      </c>
      <c r="H44" s="59">
        <f t="shared" si="4"/>
        <v>10.668426128000812</v>
      </c>
      <c r="I44" s="30"/>
    </row>
    <row r="45" spans="1:9" ht="15">
      <c r="A45" s="34" t="s">
        <v>45</v>
      </c>
      <c r="B45" s="45">
        <v>3298</v>
      </c>
      <c r="C45" s="47">
        <v>0</v>
      </c>
      <c r="D45" s="45">
        <v>393</v>
      </c>
      <c r="E45" s="47">
        <v>393</v>
      </c>
      <c r="F45" s="45">
        <v>3500</v>
      </c>
      <c r="G45" s="47">
        <v>0</v>
      </c>
      <c r="H45" s="59">
        <f t="shared" si="4"/>
        <v>0</v>
      </c>
      <c r="I45" s="30"/>
    </row>
    <row r="46" spans="1:9" ht="15">
      <c r="A46" s="34" t="s">
        <v>34</v>
      </c>
      <c r="B46" s="20">
        <v>36204</v>
      </c>
      <c r="C46" s="7">
        <v>4414</v>
      </c>
      <c r="D46" s="20">
        <v>34106</v>
      </c>
      <c r="E46" s="7">
        <v>26418</v>
      </c>
      <c r="F46" s="20">
        <v>35906</v>
      </c>
      <c r="G46" s="7">
        <v>4204</v>
      </c>
      <c r="H46" s="59">
        <f t="shared" si="4"/>
        <v>11.708349579457472</v>
      </c>
      <c r="I46" s="30"/>
    </row>
    <row r="47" spans="1:9" ht="15">
      <c r="A47" s="36" t="s">
        <v>35</v>
      </c>
      <c r="B47" s="39">
        <v>0</v>
      </c>
      <c r="C47" s="37">
        <v>0</v>
      </c>
      <c r="D47" s="39">
        <v>1107</v>
      </c>
      <c r="E47" s="37">
        <v>1107</v>
      </c>
      <c r="F47" s="39">
        <v>0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 aca="true" t="shared" si="9" ref="B48:G48">B49</f>
        <v>32655</v>
      </c>
      <c r="C48" s="25">
        <f t="shared" si="9"/>
        <v>4743</v>
      </c>
      <c r="D48" s="25">
        <f t="shared" si="9"/>
        <v>36852</v>
      </c>
      <c r="E48" s="25">
        <f t="shared" si="9"/>
        <v>36753</v>
      </c>
      <c r="F48" s="25">
        <f t="shared" si="9"/>
        <v>33190</v>
      </c>
      <c r="G48" s="25">
        <f t="shared" si="9"/>
        <v>4796</v>
      </c>
      <c r="H48" s="59">
        <f t="shared" si="4"/>
        <v>14.45013558300693</v>
      </c>
      <c r="I48" s="30"/>
    </row>
    <row r="49" spans="1:9" ht="15">
      <c r="A49" s="36" t="s">
        <v>53</v>
      </c>
      <c r="B49" s="39">
        <v>32655</v>
      </c>
      <c r="C49" s="37">
        <v>4743</v>
      </c>
      <c r="D49" s="39">
        <v>36852</v>
      </c>
      <c r="E49" s="37">
        <v>36753</v>
      </c>
      <c r="F49" s="39">
        <v>33190</v>
      </c>
      <c r="G49" s="37">
        <v>4796</v>
      </c>
      <c r="H49" s="59">
        <f t="shared" si="4"/>
        <v>14.45013558300693</v>
      </c>
      <c r="I49" s="30"/>
    </row>
    <row r="50" spans="1:9" ht="29.25" thickBot="1">
      <c r="A50" s="75" t="s">
        <v>75</v>
      </c>
      <c r="B50" s="8">
        <v>56</v>
      </c>
      <c r="C50" s="8">
        <v>56</v>
      </c>
      <c r="D50" s="8">
        <v>56</v>
      </c>
      <c r="E50" s="8">
        <v>56</v>
      </c>
      <c r="F50" s="8">
        <v>100</v>
      </c>
      <c r="G50" s="8">
        <v>100</v>
      </c>
      <c r="H50" s="74">
        <f t="shared" si="4"/>
        <v>100</v>
      </c>
      <c r="I50" s="30"/>
    </row>
    <row r="51" spans="1:9" ht="15.75" thickBot="1" thickTop="1">
      <c r="A51" s="38" t="s">
        <v>38</v>
      </c>
      <c r="B51" s="73">
        <f>B7+B16+B17+B21+B26+B30+B32+B38+B42+B44+B48+B50</f>
        <v>721689</v>
      </c>
      <c r="C51" s="40">
        <f>C48+C44+C42+C38+C32+C30+C26+C17+C16+C7+C21+C50</f>
        <v>102182</v>
      </c>
      <c r="D51" s="94">
        <f>D7+D16+D17+D21+D26+D30+D32+D38+D42+D44+D48+D50</f>
        <v>830931</v>
      </c>
      <c r="E51" s="94">
        <f>E7+E16+E17+E21+E26+E30+E32+E38+E42+E44+E48+E50</f>
        <v>802448</v>
      </c>
      <c r="F51" s="73">
        <f>F7+F16+F17+F21+F26+F30+F32+F38+F42+F44+F48+F50</f>
        <v>770425</v>
      </c>
      <c r="G51" s="40">
        <f>G48+G44+G42+G38+G32+G30+G26+G17+G16+G7+G21+G50</f>
        <v>113731</v>
      </c>
      <c r="H51" s="59">
        <f t="shared" si="4"/>
        <v>14.76211182139728</v>
      </c>
      <c r="I51" s="30"/>
    </row>
    <row r="52" spans="2:9" ht="13.5" thickTop="1">
      <c r="B52" s="30"/>
      <c r="C52" s="30"/>
      <c r="D52" s="30"/>
      <c r="E52" s="30"/>
      <c r="F52" s="30"/>
      <c r="G52" s="30"/>
      <c r="H52" s="30"/>
      <c r="I52" s="30"/>
    </row>
    <row r="53" spans="1:9" ht="15.75">
      <c r="A53" s="41" t="s">
        <v>40</v>
      </c>
      <c r="B53" s="41"/>
      <c r="C53" s="41"/>
      <c r="D53" s="41"/>
      <c r="E53" s="41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41" t="s">
        <v>42</v>
      </c>
      <c r="G54" s="41"/>
      <c r="H54" s="30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H43"/>
  <sheetViews>
    <sheetView view="pageBreakPreview" zoomScaleSheetLayoutView="100" zoomScalePageLayoutView="0" workbookViewId="0" topLeftCell="A1">
      <selection activeCell="D7" sqref="D7:E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3" customHeight="1"/>
    <row r="2" spans="1:8" ht="18.75">
      <c r="A2" s="102" t="s">
        <v>16</v>
      </c>
      <c r="B2" s="102"/>
      <c r="C2" s="102"/>
      <c r="D2" s="102"/>
      <c r="E2" s="102"/>
      <c r="F2" s="102"/>
      <c r="G2" s="102"/>
      <c r="H2" s="102"/>
    </row>
    <row r="3" spans="1:8" ht="18.75">
      <c r="A3" s="102" t="s">
        <v>17</v>
      </c>
      <c r="B3" s="102"/>
      <c r="C3" s="102"/>
      <c r="D3" s="102"/>
      <c r="E3" s="102"/>
      <c r="F3" s="102"/>
      <c r="G3" s="102"/>
      <c r="H3" s="102"/>
    </row>
    <row r="4" spans="1:8" ht="19.5" thickBot="1">
      <c r="A4" s="102" t="s">
        <v>165</v>
      </c>
      <c r="B4" s="102"/>
      <c r="C4" s="102"/>
      <c r="D4" s="102"/>
      <c r="E4" s="102"/>
      <c r="F4" s="102"/>
      <c r="G4" s="102"/>
      <c r="H4" s="102"/>
    </row>
    <row r="5" ht="13.5" hidden="1" thickBot="1"/>
    <row r="6" spans="1:8" ht="65.25" customHeight="1" thickBot="1" thickTop="1">
      <c r="A6" s="5"/>
      <c r="B6" s="55" t="s">
        <v>118</v>
      </c>
      <c r="C6" s="56" t="s">
        <v>119</v>
      </c>
      <c r="D6" s="43" t="s">
        <v>155</v>
      </c>
      <c r="E6" s="44" t="s">
        <v>156</v>
      </c>
      <c r="F6" s="50" t="s">
        <v>166</v>
      </c>
      <c r="G6" s="52" t="s">
        <v>167</v>
      </c>
      <c r="H6" s="9" t="s">
        <v>0</v>
      </c>
    </row>
    <row r="7" spans="1:8" ht="16.5" thickTop="1">
      <c r="A7" s="12" t="s">
        <v>1</v>
      </c>
      <c r="B7" s="18">
        <f aca="true" t="shared" si="0" ref="B7:G7">B8+B9+B10+B11+B12+B13</f>
        <v>205632</v>
      </c>
      <c r="C7" s="18">
        <f t="shared" si="0"/>
        <v>46633</v>
      </c>
      <c r="D7" s="18">
        <f t="shared" si="0"/>
        <v>205632</v>
      </c>
      <c r="E7" s="18">
        <f t="shared" si="0"/>
        <v>207846</v>
      </c>
      <c r="F7" s="18">
        <f t="shared" si="0"/>
        <v>206914</v>
      </c>
      <c r="G7" s="18">
        <f t="shared" si="0"/>
        <v>48398</v>
      </c>
      <c r="H7" s="78">
        <f>G7/F7*100</f>
        <v>23.390394076766192</v>
      </c>
    </row>
    <row r="8" spans="1:8" ht="31.5">
      <c r="A8" s="13" t="s">
        <v>2</v>
      </c>
      <c r="B8" s="53">
        <v>156284</v>
      </c>
      <c r="C8" s="54">
        <v>34858</v>
      </c>
      <c r="D8" s="53">
        <v>154416</v>
      </c>
      <c r="E8" s="54">
        <v>154417</v>
      </c>
      <c r="F8" s="53">
        <v>153415</v>
      </c>
      <c r="G8" s="54">
        <v>36292</v>
      </c>
      <c r="H8" s="22">
        <f aca="true" t="shared" si="1" ref="H8:H13">ROUND(G8/F8*100,1)</f>
        <v>23.7</v>
      </c>
    </row>
    <row r="9" spans="1:8" ht="15.75">
      <c r="A9" s="13" t="s">
        <v>65</v>
      </c>
      <c r="B9" s="53">
        <v>22400</v>
      </c>
      <c r="C9" s="54">
        <v>5437</v>
      </c>
      <c r="D9" s="53">
        <v>22400</v>
      </c>
      <c r="E9" s="54">
        <v>22312</v>
      </c>
      <c r="F9" s="53">
        <v>25600</v>
      </c>
      <c r="G9" s="54">
        <v>5851</v>
      </c>
      <c r="H9" s="22">
        <f t="shared" si="1"/>
        <v>22.9</v>
      </c>
    </row>
    <row r="10" spans="1:8" ht="33.75" customHeight="1">
      <c r="A10" s="13" t="s">
        <v>3</v>
      </c>
      <c r="B10" s="53">
        <v>6385</v>
      </c>
      <c r="C10" s="54">
        <v>2287</v>
      </c>
      <c r="D10" s="53">
        <v>8115</v>
      </c>
      <c r="E10" s="54">
        <v>8671</v>
      </c>
      <c r="F10" s="53">
        <v>5894</v>
      </c>
      <c r="G10" s="54">
        <v>2650</v>
      </c>
      <c r="H10" s="22">
        <f t="shared" si="1"/>
        <v>45</v>
      </c>
    </row>
    <row r="11" spans="1:8" ht="31.5">
      <c r="A11" s="13" t="s">
        <v>4</v>
      </c>
      <c r="B11" s="53">
        <v>3670</v>
      </c>
      <c r="C11" s="54">
        <v>27</v>
      </c>
      <c r="D11" s="53">
        <v>3461</v>
      </c>
      <c r="E11" s="54">
        <v>3590</v>
      </c>
      <c r="F11" s="53">
        <v>3852</v>
      </c>
      <c r="G11" s="54">
        <v>94</v>
      </c>
      <c r="H11" s="22">
        <f t="shared" si="1"/>
        <v>2.4</v>
      </c>
    </row>
    <row r="12" spans="1:8" ht="15.75">
      <c r="A12" s="13" t="s">
        <v>5</v>
      </c>
      <c r="B12" s="53">
        <v>15893</v>
      </c>
      <c r="C12" s="54">
        <v>3633</v>
      </c>
      <c r="D12" s="53">
        <v>15977</v>
      </c>
      <c r="E12" s="54">
        <v>17307</v>
      </c>
      <c r="F12" s="53">
        <v>17153</v>
      </c>
      <c r="G12" s="54">
        <v>3174</v>
      </c>
      <c r="H12" s="22">
        <f t="shared" si="1"/>
        <v>18.5</v>
      </c>
    </row>
    <row r="13" spans="1:8" ht="15.75">
      <c r="A13" s="13" t="s">
        <v>6</v>
      </c>
      <c r="B13" s="53">
        <v>1000</v>
      </c>
      <c r="C13" s="54">
        <v>391</v>
      </c>
      <c r="D13" s="53">
        <v>1263</v>
      </c>
      <c r="E13" s="54">
        <v>1549</v>
      </c>
      <c r="F13" s="53">
        <v>1000</v>
      </c>
      <c r="G13" s="54">
        <v>337</v>
      </c>
      <c r="H13" s="22">
        <f t="shared" si="1"/>
        <v>33.7</v>
      </c>
    </row>
    <row r="14" spans="1:8" ht="31.5">
      <c r="A14" s="14" t="s">
        <v>9</v>
      </c>
      <c r="B14" s="21">
        <f aca="true" t="shared" si="2" ref="B14:G14">B15+B16+B17+B18+B19+B20</f>
        <v>8208</v>
      </c>
      <c r="C14" s="21">
        <f t="shared" si="2"/>
        <v>5742</v>
      </c>
      <c r="D14" s="21">
        <f t="shared" si="2"/>
        <v>13479</v>
      </c>
      <c r="E14" s="21">
        <f t="shared" si="2"/>
        <v>15970</v>
      </c>
      <c r="F14" s="21">
        <f t="shared" si="2"/>
        <v>8226</v>
      </c>
      <c r="G14" s="21">
        <f t="shared" si="2"/>
        <v>5965</v>
      </c>
      <c r="H14" s="22">
        <f aca="true" t="shared" si="3" ref="H14:H22">ROUND(G14/F14*100,1)</f>
        <v>72.5</v>
      </c>
    </row>
    <row r="15" spans="1:8" ht="47.25" customHeight="1">
      <c r="A15" s="15" t="s">
        <v>10</v>
      </c>
      <c r="B15" s="20">
        <v>3050</v>
      </c>
      <c r="C15" s="7">
        <v>739</v>
      </c>
      <c r="D15" s="20">
        <v>3050</v>
      </c>
      <c r="E15" s="7">
        <v>3180</v>
      </c>
      <c r="F15" s="20">
        <v>3096</v>
      </c>
      <c r="G15" s="7">
        <v>1130</v>
      </c>
      <c r="H15" s="22">
        <f t="shared" si="3"/>
        <v>36.5</v>
      </c>
    </row>
    <row r="16" spans="1:8" ht="48" customHeight="1">
      <c r="A16" s="13" t="s">
        <v>11</v>
      </c>
      <c r="B16" s="53">
        <v>34</v>
      </c>
      <c r="C16" s="54">
        <v>9</v>
      </c>
      <c r="D16" s="53">
        <v>34</v>
      </c>
      <c r="E16" s="54">
        <v>63</v>
      </c>
      <c r="F16" s="53">
        <v>61</v>
      </c>
      <c r="G16" s="54">
        <v>198</v>
      </c>
      <c r="H16" s="22">
        <f t="shared" si="3"/>
        <v>324.6</v>
      </c>
    </row>
    <row r="17" spans="1:8" ht="47.25">
      <c r="A17" s="13" t="s">
        <v>44</v>
      </c>
      <c r="B17" s="53">
        <v>264</v>
      </c>
      <c r="C17" s="54">
        <v>20</v>
      </c>
      <c r="D17" s="53">
        <v>264</v>
      </c>
      <c r="E17" s="54">
        <v>1094</v>
      </c>
      <c r="F17" s="53">
        <v>264</v>
      </c>
      <c r="G17" s="54">
        <v>96</v>
      </c>
      <c r="H17" s="22">
        <f t="shared" si="3"/>
        <v>36.4</v>
      </c>
    </row>
    <row r="18" spans="1:8" ht="15.75">
      <c r="A18" s="13" t="s">
        <v>12</v>
      </c>
      <c r="B18" s="53">
        <v>52</v>
      </c>
      <c r="C18" s="54">
        <v>110</v>
      </c>
      <c r="D18" s="53">
        <v>52</v>
      </c>
      <c r="E18" s="54">
        <v>370</v>
      </c>
      <c r="F18" s="53">
        <v>328</v>
      </c>
      <c r="G18" s="54">
        <v>17</v>
      </c>
      <c r="H18" s="22">
        <f t="shared" si="3"/>
        <v>5.2</v>
      </c>
    </row>
    <row r="19" spans="1:8" ht="63">
      <c r="A19" s="13" t="s">
        <v>60</v>
      </c>
      <c r="B19" s="53">
        <v>1437</v>
      </c>
      <c r="C19" s="54">
        <v>1460</v>
      </c>
      <c r="D19" s="53">
        <v>5731</v>
      </c>
      <c r="E19" s="54">
        <v>6862</v>
      </c>
      <c r="F19" s="53">
        <v>707</v>
      </c>
      <c r="G19" s="54">
        <v>738</v>
      </c>
      <c r="H19" s="22">
        <f t="shared" si="3"/>
        <v>104.4</v>
      </c>
    </row>
    <row r="20" spans="1:8" ht="31.5">
      <c r="A20" s="13" t="s">
        <v>13</v>
      </c>
      <c r="B20" s="20">
        <v>3371</v>
      </c>
      <c r="C20" s="7">
        <v>3404</v>
      </c>
      <c r="D20" s="20">
        <v>4348</v>
      </c>
      <c r="E20" s="7">
        <v>4401</v>
      </c>
      <c r="F20" s="20">
        <v>3770</v>
      </c>
      <c r="G20" s="7">
        <v>3786</v>
      </c>
      <c r="H20" s="22">
        <f t="shared" si="3"/>
        <v>100.4</v>
      </c>
    </row>
    <row r="21" spans="1:8" ht="31.5">
      <c r="A21" s="14" t="s">
        <v>14</v>
      </c>
      <c r="B21" s="28">
        <f>B7+B14</f>
        <v>213840</v>
      </c>
      <c r="C21" s="28">
        <f>C14+C7</f>
        <v>52375</v>
      </c>
      <c r="D21" s="28">
        <f>D7+D14</f>
        <v>219111</v>
      </c>
      <c r="E21" s="28">
        <f>E7+E14</f>
        <v>223816</v>
      </c>
      <c r="F21" s="28">
        <f>F7+F14</f>
        <v>215140</v>
      </c>
      <c r="G21" s="28">
        <f>G14+G7</f>
        <v>54363</v>
      </c>
      <c r="H21" s="22">
        <f t="shared" si="3"/>
        <v>25.3</v>
      </c>
    </row>
    <row r="22" spans="1:8" ht="31.5">
      <c r="A22" s="16" t="s">
        <v>54</v>
      </c>
      <c r="B22" s="25">
        <v>502899</v>
      </c>
      <c r="C22" s="48">
        <v>179228</v>
      </c>
      <c r="D22" s="25">
        <v>591634</v>
      </c>
      <c r="E22" s="48">
        <v>591729</v>
      </c>
      <c r="F22" s="25">
        <v>551532</v>
      </c>
      <c r="G22" s="48">
        <v>143011</v>
      </c>
      <c r="H22" s="29">
        <f t="shared" si="3"/>
        <v>25.9</v>
      </c>
    </row>
    <row r="23" spans="1:8" ht="31.5">
      <c r="A23" s="16" t="s">
        <v>72</v>
      </c>
      <c r="B23" s="25">
        <v>0</v>
      </c>
      <c r="C23" s="48">
        <v>0</v>
      </c>
      <c r="D23" s="25">
        <v>7066</v>
      </c>
      <c r="E23" s="60">
        <v>7089</v>
      </c>
      <c r="F23" s="25">
        <v>0</v>
      </c>
      <c r="G23" s="48">
        <v>0</v>
      </c>
      <c r="H23" s="29">
        <v>0</v>
      </c>
    </row>
    <row r="24" spans="1:8" ht="48" thickBot="1">
      <c r="A24" s="14" t="s">
        <v>164</v>
      </c>
      <c r="B24" s="76">
        <v>0</v>
      </c>
      <c r="C24" s="8">
        <v>-9474</v>
      </c>
      <c r="D24" s="23">
        <v>-10594</v>
      </c>
      <c r="E24" s="8">
        <v>-10594</v>
      </c>
      <c r="F24" s="76">
        <v>0</v>
      </c>
      <c r="G24" s="8">
        <v>-6510</v>
      </c>
      <c r="H24" s="24" t="s">
        <v>8</v>
      </c>
    </row>
    <row r="25" spans="1:8" ht="28.5" customHeight="1" thickBot="1" thickTop="1">
      <c r="A25" s="6" t="s">
        <v>15</v>
      </c>
      <c r="B25" s="77">
        <f>B21+B22-B24</f>
        <v>716739</v>
      </c>
      <c r="C25" s="26">
        <f>C24+C22+C21</f>
        <v>222129</v>
      </c>
      <c r="D25" s="26">
        <f>D21+D22+D24+D23</f>
        <v>807217</v>
      </c>
      <c r="E25" s="26">
        <f>E21+E22+E24+E23</f>
        <v>812040</v>
      </c>
      <c r="F25" s="77">
        <f>F21+F22-F24</f>
        <v>766672</v>
      </c>
      <c r="G25" s="26">
        <f>G24+G22+G21</f>
        <v>190864</v>
      </c>
      <c r="H25" s="17">
        <f>ROUND(G25/F25*100,1)</f>
        <v>24.9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1" t="s">
        <v>40</v>
      </c>
      <c r="B27" s="41"/>
      <c r="C27" s="41"/>
      <c r="D27" s="41"/>
      <c r="E27" s="41"/>
      <c r="F27" s="41"/>
      <c r="G27" s="41"/>
      <c r="H27" s="4"/>
    </row>
    <row r="28" spans="1:8" ht="15.75">
      <c r="A28" s="41" t="s">
        <v>41</v>
      </c>
      <c r="B28" s="41"/>
      <c r="C28" s="41"/>
      <c r="D28" s="41"/>
      <c r="E28" s="41"/>
      <c r="F28" s="41" t="s">
        <v>42</v>
      </c>
      <c r="G28" s="41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I88"/>
  <sheetViews>
    <sheetView zoomScalePageLayoutView="0" workbookViewId="0" topLeftCell="A2">
      <selection activeCell="D7" sqref="D7:F51"/>
    </sheetView>
  </sheetViews>
  <sheetFormatPr defaultColWidth="9.00390625" defaultRowHeight="12.75"/>
  <cols>
    <col min="1" max="1" width="30.00390625" style="4" customWidth="1"/>
    <col min="2" max="4" width="9.125" style="4" customWidth="1"/>
    <col min="5" max="5" width="10.00390625" style="4" customWidth="1"/>
    <col min="6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" customHeight="1" thickBot="1">
      <c r="A4" s="103" t="s">
        <v>165</v>
      </c>
      <c r="B4" s="103"/>
      <c r="C4" s="103"/>
      <c r="D4" s="103"/>
      <c r="E4" s="103"/>
      <c r="F4" s="103"/>
      <c r="G4" s="103"/>
      <c r="H4" s="103"/>
    </row>
    <row r="5" ht="2.25" customHeight="1" hidden="1" thickBot="1"/>
    <row r="6" spans="1:9" ht="65.25" thickBot="1" thickTop="1">
      <c r="A6" s="31"/>
      <c r="B6" s="50" t="s">
        <v>118</v>
      </c>
      <c r="C6" s="51" t="s">
        <v>119</v>
      </c>
      <c r="D6" s="10" t="s">
        <v>155</v>
      </c>
      <c r="E6" s="27" t="s">
        <v>168</v>
      </c>
      <c r="F6" s="50" t="s">
        <v>166</v>
      </c>
      <c r="G6" s="52" t="s">
        <v>169</v>
      </c>
      <c r="H6" s="9" t="s">
        <v>0</v>
      </c>
      <c r="I6" s="30"/>
    </row>
    <row r="7" spans="1:9" ht="29.25" thickTop="1">
      <c r="A7" s="32" t="s">
        <v>18</v>
      </c>
      <c r="B7" s="46">
        <f>B8+B9+B10+B11+B12+B13+B14+B15</f>
        <v>81224</v>
      </c>
      <c r="C7" s="46">
        <f>C8+C9+C10+C13+C15+C12+C11</f>
        <v>21256</v>
      </c>
      <c r="D7" s="46">
        <f>D8+D9+D10+D11+D12+D14+D15+D13</f>
        <v>109455</v>
      </c>
      <c r="E7" s="46">
        <f>E8+E9+E10+E11+E12+E14+E15+E13</f>
        <v>105285</v>
      </c>
      <c r="F7" s="46">
        <f>F8+F9+F10+F11+F12+F13+F14+F15</f>
        <v>80373</v>
      </c>
      <c r="G7" s="46">
        <f>G8+G9+G10+G13+G15+G12+G11</f>
        <v>19545</v>
      </c>
      <c r="H7" s="59">
        <f>G7/F7*100</f>
        <v>24.317867940726362</v>
      </c>
      <c r="I7" s="30"/>
    </row>
    <row r="8" spans="1:9" ht="15">
      <c r="A8" s="33" t="s">
        <v>39</v>
      </c>
      <c r="B8" s="20">
        <v>10785</v>
      </c>
      <c r="C8" s="7">
        <v>2692</v>
      </c>
      <c r="D8" s="20">
        <v>19258</v>
      </c>
      <c r="E8" s="7">
        <v>19136</v>
      </c>
      <c r="F8" s="20">
        <v>10988</v>
      </c>
      <c r="G8" s="7">
        <v>2379</v>
      </c>
      <c r="H8" s="59">
        <f>G8/F8*100</f>
        <v>21.65089188205315</v>
      </c>
      <c r="I8" s="30"/>
    </row>
    <row r="9" spans="1:9" ht="15">
      <c r="A9" s="34" t="s">
        <v>19</v>
      </c>
      <c r="B9" s="20">
        <v>8588</v>
      </c>
      <c r="C9" s="7">
        <v>2735</v>
      </c>
      <c r="D9" s="20">
        <v>12463</v>
      </c>
      <c r="E9" s="7">
        <v>12374</v>
      </c>
      <c r="F9" s="20">
        <v>8733</v>
      </c>
      <c r="G9" s="7">
        <v>2424</v>
      </c>
      <c r="H9" s="59">
        <f>G9/F9*100</f>
        <v>27.756784610099622</v>
      </c>
      <c r="I9" s="30"/>
    </row>
    <row r="10" spans="1:9" ht="15">
      <c r="A10" s="34" t="s">
        <v>20</v>
      </c>
      <c r="B10" s="20">
        <v>30488</v>
      </c>
      <c r="C10" s="7">
        <v>8485</v>
      </c>
      <c r="D10" s="20">
        <v>43450</v>
      </c>
      <c r="E10" s="7">
        <v>40180</v>
      </c>
      <c r="F10" s="20">
        <v>31932</v>
      </c>
      <c r="G10" s="7">
        <v>8988</v>
      </c>
      <c r="H10" s="59">
        <f>G10/F10*100</f>
        <v>28.14731304021045</v>
      </c>
      <c r="I10" s="30"/>
    </row>
    <row r="11" spans="1:9" ht="15">
      <c r="A11" s="34" t="s">
        <v>51</v>
      </c>
      <c r="B11" s="20">
        <v>11</v>
      </c>
      <c r="C11" s="7">
        <v>11</v>
      </c>
      <c r="D11" s="20">
        <v>59</v>
      </c>
      <c r="E11" s="7">
        <v>59</v>
      </c>
      <c r="F11" s="20">
        <v>11</v>
      </c>
      <c r="G11" s="7">
        <v>0</v>
      </c>
      <c r="H11" s="59">
        <f>G11/F11*100</f>
        <v>0</v>
      </c>
      <c r="I11" s="30"/>
    </row>
    <row r="12" spans="1:9" ht="30">
      <c r="A12" s="34" t="s">
        <v>43</v>
      </c>
      <c r="B12" s="20">
        <v>6202</v>
      </c>
      <c r="C12" s="7">
        <v>1874</v>
      </c>
      <c r="D12" s="20">
        <v>8562</v>
      </c>
      <c r="E12" s="7">
        <v>8059</v>
      </c>
      <c r="F12" s="20">
        <v>5993</v>
      </c>
      <c r="G12" s="7">
        <v>1973</v>
      </c>
      <c r="H12" s="59">
        <f aca="true" t="shared" si="0" ref="H12:H19">G12/F12*100</f>
        <v>32.9217420323711</v>
      </c>
      <c r="I12" s="30"/>
    </row>
    <row r="13" spans="1:9" ht="15">
      <c r="A13" s="34" t="s">
        <v>58</v>
      </c>
      <c r="B13" s="20">
        <v>2640</v>
      </c>
      <c r="C13" s="7">
        <v>0</v>
      </c>
      <c r="D13" s="20">
        <v>0</v>
      </c>
      <c r="E13" s="7">
        <v>0</v>
      </c>
      <c r="F13" s="20">
        <v>1114</v>
      </c>
      <c r="G13" s="7">
        <v>0</v>
      </c>
      <c r="H13" s="59">
        <f t="shared" si="0"/>
        <v>0</v>
      </c>
      <c r="I13" s="30"/>
    </row>
    <row r="14" spans="1:9" ht="30">
      <c r="A14" s="34" t="s">
        <v>78</v>
      </c>
      <c r="B14" s="20">
        <v>0</v>
      </c>
      <c r="C14" s="7">
        <v>0</v>
      </c>
      <c r="D14" s="20">
        <v>984</v>
      </c>
      <c r="E14" s="7">
        <v>984</v>
      </c>
      <c r="F14" s="20">
        <v>0</v>
      </c>
      <c r="G14" s="7">
        <v>0</v>
      </c>
      <c r="H14" s="59">
        <v>0</v>
      </c>
      <c r="I14" s="30"/>
    </row>
    <row r="15" spans="1:9" ht="30">
      <c r="A15" s="34" t="s">
        <v>21</v>
      </c>
      <c r="B15" s="20">
        <v>22510</v>
      </c>
      <c r="C15" s="7">
        <v>5459</v>
      </c>
      <c r="D15" s="20">
        <v>24679</v>
      </c>
      <c r="E15" s="7">
        <v>24493</v>
      </c>
      <c r="F15" s="20">
        <v>21602</v>
      </c>
      <c r="G15" s="7">
        <v>3781</v>
      </c>
      <c r="H15" s="59">
        <f t="shared" si="0"/>
        <v>17.50300898064994</v>
      </c>
      <c r="I15" s="30"/>
    </row>
    <row r="16" spans="1:9" ht="14.25">
      <c r="A16" s="35" t="s">
        <v>22</v>
      </c>
      <c r="B16" s="23">
        <v>1842</v>
      </c>
      <c r="C16" s="8">
        <v>383</v>
      </c>
      <c r="D16" s="23">
        <v>1947</v>
      </c>
      <c r="E16" s="8">
        <v>1947</v>
      </c>
      <c r="F16" s="23">
        <v>1999</v>
      </c>
      <c r="G16" s="8">
        <v>364</v>
      </c>
      <c r="H16" s="59">
        <f t="shared" si="0"/>
        <v>18.209104552276138</v>
      </c>
      <c r="I16" s="30"/>
    </row>
    <row r="17" spans="1:9" ht="46.5" customHeight="1">
      <c r="A17" s="35" t="s">
        <v>46</v>
      </c>
      <c r="B17" s="11">
        <f>B18+B19+B20</f>
        <v>2482</v>
      </c>
      <c r="C17" s="23">
        <f>C18+C19+C20</f>
        <v>567</v>
      </c>
      <c r="D17" s="23">
        <f>D19+D20+D18</f>
        <v>2652</v>
      </c>
      <c r="E17" s="11">
        <f>E18+E19+E20</f>
        <v>2644</v>
      </c>
      <c r="F17" s="11">
        <f>F18+F19+F20</f>
        <v>2529</v>
      </c>
      <c r="G17" s="23">
        <f>G18+G19+G20</f>
        <v>594</v>
      </c>
      <c r="H17" s="59">
        <f t="shared" si="0"/>
        <v>23.487544483985765</v>
      </c>
      <c r="I17" s="30"/>
    </row>
    <row r="18" spans="1:9" ht="18" customHeight="1">
      <c r="A18" s="34" t="s">
        <v>71</v>
      </c>
      <c r="B18" s="20">
        <v>911</v>
      </c>
      <c r="C18" s="7">
        <v>197</v>
      </c>
      <c r="D18" s="20">
        <v>1071</v>
      </c>
      <c r="E18" s="7">
        <v>1070</v>
      </c>
      <c r="F18" s="20">
        <v>929</v>
      </c>
      <c r="G18" s="7">
        <v>232</v>
      </c>
      <c r="H18" s="59">
        <f t="shared" si="0"/>
        <v>24.97308934337998</v>
      </c>
      <c r="I18" s="30"/>
    </row>
    <row r="19" spans="1:9" ht="15">
      <c r="A19" s="34" t="s">
        <v>115</v>
      </c>
      <c r="B19" s="20">
        <v>48</v>
      </c>
      <c r="C19" s="42">
        <v>3</v>
      </c>
      <c r="D19" s="20">
        <v>16</v>
      </c>
      <c r="E19" s="42">
        <v>9</v>
      </c>
      <c r="F19" s="20">
        <v>25</v>
      </c>
      <c r="G19" s="42">
        <v>2</v>
      </c>
      <c r="H19" s="59">
        <f t="shared" si="0"/>
        <v>8</v>
      </c>
      <c r="I19" s="30"/>
    </row>
    <row r="20" spans="1:9" ht="15">
      <c r="A20" s="34" t="s">
        <v>57</v>
      </c>
      <c r="B20" s="20">
        <v>1523</v>
      </c>
      <c r="C20" s="42">
        <v>367</v>
      </c>
      <c r="D20" s="20">
        <v>1565</v>
      </c>
      <c r="E20" s="42">
        <v>1565</v>
      </c>
      <c r="F20" s="20">
        <v>1575</v>
      </c>
      <c r="G20" s="42">
        <v>360</v>
      </c>
      <c r="H20" s="59">
        <f>G20/F20*100</f>
        <v>22.857142857142858</v>
      </c>
      <c r="I20" s="30"/>
    </row>
    <row r="21" spans="1:9" ht="19.5" customHeight="1">
      <c r="A21" s="35" t="s">
        <v>23</v>
      </c>
      <c r="B21" s="21">
        <f>B22+B23+B24+B25</f>
        <v>29741</v>
      </c>
      <c r="C21" s="23">
        <f>C22+C24+C25+C23</f>
        <v>620</v>
      </c>
      <c r="D21" s="21">
        <f>D22+D23+D24+D25</f>
        <v>38261</v>
      </c>
      <c r="E21" s="21">
        <f>E22+E23+E24+E25</f>
        <v>37583</v>
      </c>
      <c r="F21" s="21">
        <f>F22+F23+F24+F25</f>
        <v>32223</v>
      </c>
      <c r="G21" s="23">
        <f>G22+G24+G25+G23</f>
        <v>1476</v>
      </c>
      <c r="H21" s="59">
        <f>G21/F21*100</f>
        <v>4.580579089470254</v>
      </c>
      <c r="I21" s="30"/>
    </row>
    <row r="22" spans="1:9" ht="30">
      <c r="A22" s="34" t="s">
        <v>61</v>
      </c>
      <c r="B22" s="20">
        <v>1044</v>
      </c>
      <c r="C22" s="7">
        <v>0</v>
      </c>
      <c r="D22" s="20">
        <v>1044</v>
      </c>
      <c r="E22" s="42">
        <v>1017</v>
      </c>
      <c r="F22" s="20">
        <v>1040</v>
      </c>
      <c r="G22" s="7">
        <v>0</v>
      </c>
      <c r="H22" s="59">
        <v>0</v>
      </c>
      <c r="I22" s="30"/>
    </row>
    <row r="23" spans="1:9" ht="15">
      <c r="A23" s="34" t="s">
        <v>73</v>
      </c>
      <c r="B23" s="20">
        <v>265</v>
      </c>
      <c r="C23" s="7">
        <v>0</v>
      </c>
      <c r="D23" s="20">
        <v>5</v>
      </c>
      <c r="E23" s="42">
        <v>0</v>
      </c>
      <c r="F23" s="20">
        <v>204</v>
      </c>
      <c r="G23" s="7">
        <v>0</v>
      </c>
      <c r="H23" s="59">
        <f>G23/F23*100</f>
        <v>0</v>
      </c>
      <c r="I23" s="30"/>
    </row>
    <row r="24" spans="1:9" ht="15">
      <c r="A24" s="34" t="s">
        <v>66</v>
      </c>
      <c r="B24" s="20">
        <v>28334</v>
      </c>
      <c r="C24" s="7">
        <v>522</v>
      </c>
      <c r="D24" s="20">
        <v>34252</v>
      </c>
      <c r="E24" s="42">
        <v>33606</v>
      </c>
      <c r="F24" s="20">
        <v>30881</v>
      </c>
      <c r="G24" s="7">
        <v>1395</v>
      </c>
      <c r="H24" s="59">
        <f>G24/F24*100</f>
        <v>4.517340759690425</v>
      </c>
      <c r="I24" s="30"/>
    </row>
    <row r="25" spans="1:9" ht="30">
      <c r="A25" s="34" t="s">
        <v>56</v>
      </c>
      <c r="B25" s="20">
        <v>98</v>
      </c>
      <c r="C25" s="7">
        <v>98</v>
      </c>
      <c r="D25" s="20">
        <v>2960</v>
      </c>
      <c r="E25" s="7">
        <v>2960</v>
      </c>
      <c r="F25" s="20">
        <v>98</v>
      </c>
      <c r="G25" s="7">
        <v>81</v>
      </c>
      <c r="H25" s="59">
        <f>G25/F25*100</f>
        <v>82.6530612244898</v>
      </c>
      <c r="I25" s="30"/>
    </row>
    <row r="26" spans="1:9" ht="28.5">
      <c r="A26" s="35" t="s">
        <v>24</v>
      </c>
      <c r="B26" s="21">
        <f aca="true" t="shared" si="1" ref="B26:G26">B27+B28+B29</f>
        <v>19729</v>
      </c>
      <c r="C26" s="21">
        <f t="shared" si="1"/>
        <v>4784</v>
      </c>
      <c r="D26" s="21">
        <f t="shared" si="1"/>
        <v>71888</v>
      </c>
      <c r="E26" s="21">
        <f t="shared" si="1"/>
        <v>63146</v>
      </c>
      <c r="F26" s="21">
        <f t="shared" si="1"/>
        <v>30518</v>
      </c>
      <c r="G26" s="21">
        <f t="shared" si="1"/>
        <v>4896</v>
      </c>
      <c r="H26" s="59">
        <f>G26/F26*100</f>
        <v>16.042991021692117</v>
      </c>
      <c r="I26" s="30"/>
    </row>
    <row r="27" spans="1:9" ht="15">
      <c r="A27" s="34" t="s">
        <v>25</v>
      </c>
      <c r="B27" s="20">
        <v>0</v>
      </c>
      <c r="C27" s="7">
        <v>0</v>
      </c>
      <c r="D27" s="20">
        <v>0</v>
      </c>
      <c r="E27" s="7">
        <v>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19729</v>
      </c>
      <c r="C29" s="7">
        <v>4784</v>
      </c>
      <c r="D29" s="20">
        <v>71888</v>
      </c>
      <c r="E29" s="7">
        <v>63146</v>
      </c>
      <c r="F29" s="20">
        <v>30518</v>
      </c>
      <c r="G29" s="7">
        <v>4896</v>
      </c>
      <c r="H29" s="59">
        <f aca="true" t="shared" si="2" ref="H29:H51">G29/F29*100</f>
        <v>16.042991021692117</v>
      </c>
      <c r="I29" s="30"/>
    </row>
    <row r="30" spans="1:9" ht="28.5">
      <c r="A30" s="35" t="s">
        <v>50</v>
      </c>
      <c r="B30" s="23">
        <f>B31</f>
        <v>128</v>
      </c>
      <c r="C30" s="23">
        <v>0</v>
      </c>
      <c r="D30" s="23">
        <f>D31</f>
        <v>127</v>
      </c>
      <c r="E30" s="11">
        <f>E31</f>
        <v>67</v>
      </c>
      <c r="F30" s="23">
        <f>F31</f>
        <v>161</v>
      </c>
      <c r="G30" s="23">
        <v>0</v>
      </c>
      <c r="H30" s="59">
        <f t="shared" si="2"/>
        <v>0</v>
      </c>
      <c r="I30" s="30"/>
    </row>
    <row r="31" spans="1:9" ht="15">
      <c r="A31" s="49" t="s">
        <v>59</v>
      </c>
      <c r="B31" s="20">
        <v>128</v>
      </c>
      <c r="C31" s="7">
        <v>0</v>
      </c>
      <c r="D31" s="20">
        <v>127</v>
      </c>
      <c r="E31" s="7">
        <v>67</v>
      </c>
      <c r="F31" s="20">
        <v>161</v>
      </c>
      <c r="G31" s="7">
        <v>0</v>
      </c>
      <c r="H31" s="59">
        <f t="shared" si="2"/>
        <v>0</v>
      </c>
      <c r="I31" s="30"/>
    </row>
    <row r="32" spans="1:9" ht="14.25">
      <c r="A32" s="35" t="s">
        <v>47</v>
      </c>
      <c r="B32" s="21">
        <f>B33+B34+B35+B36+B37</f>
        <v>433589</v>
      </c>
      <c r="C32" s="21">
        <f>C33+C35+C34+C36+C37</f>
        <v>149362</v>
      </c>
      <c r="D32" s="21">
        <f>D33+D34+D35+D36+D37</f>
        <v>443107</v>
      </c>
      <c r="E32" s="21">
        <f>E33+E34+E35+E36+E37</f>
        <v>439878</v>
      </c>
      <c r="F32" s="21">
        <f>F33+F34+F35+F36+F37</f>
        <v>473638</v>
      </c>
      <c r="G32" s="21">
        <f>G33+G35+G34+G36+G37</f>
        <v>121431</v>
      </c>
      <c r="H32" s="59">
        <f t="shared" si="2"/>
        <v>25.63793445627251</v>
      </c>
      <c r="I32" s="30"/>
    </row>
    <row r="33" spans="1:9" ht="15">
      <c r="A33" s="34" t="s">
        <v>28</v>
      </c>
      <c r="B33" s="20">
        <v>87596</v>
      </c>
      <c r="C33" s="7">
        <v>36009</v>
      </c>
      <c r="D33" s="20">
        <v>91853</v>
      </c>
      <c r="E33" s="7">
        <v>91476</v>
      </c>
      <c r="F33" s="20">
        <v>91075</v>
      </c>
      <c r="G33" s="7">
        <v>24721</v>
      </c>
      <c r="H33" s="59">
        <f t="shared" si="2"/>
        <v>27.143562997529507</v>
      </c>
      <c r="I33" s="30"/>
    </row>
    <row r="34" spans="1:9" ht="15">
      <c r="A34" s="34" t="s">
        <v>29</v>
      </c>
      <c r="B34" s="20">
        <v>292769</v>
      </c>
      <c r="C34" s="7">
        <v>101532</v>
      </c>
      <c r="D34" s="20">
        <v>299948</v>
      </c>
      <c r="E34" s="7">
        <v>297268</v>
      </c>
      <c r="F34" s="20">
        <v>325814</v>
      </c>
      <c r="G34" s="7">
        <v>85283</v>
      </c>
      <c r="H34" s="59">
        <f t="shared" si="2"/>
        <v>26.175363857906657</v>
      </c>
      <c r="I34" s="30"/>
    </row>
    <row r="35" spans="1:9" ht="15.75">
      <c r="A35" s="57" t="s">
        <v>79</v>
      </c>
      <c r="B35" s="20">
        <v>28267</v>
      </c>
      <c r="C35" s="7">
        <v>7714</v>
      </c>
      <c r="D35" s="20">
        <v>29851</v>
      </c>
      <c r="E35" s="7">
        <v>29851</v>
      </c>
      <c r="F35" s="20">
        <v>30896</v>
      </c>
      <c r="G35" s="7">
        <v>7186</v>
      </c>
      <c r="H35" s="59">
        <f t="shared" si="2"/>
        <v>23.258674262040394</v>
      </c>
      <c r="I35" s="30"/>
    </row>
    <row r="36" spans="1:9" ht="30">
      <c r="A36" s="34" t="s">
        <v>30</v>
      </c>
      <c r="B36" s="20">
        <v>7944</v>
      </c>
      <c r="C36" s="7">
        <v>810</v>
      </c>
      <c r="D36" s="20">
        <v>4648</v>
      </c>
      <c r="E36" s="7">
        <v>4526</v>
      </c>
      <c r="F36" s="20">
        <v>8345</v>
      </c>
      <c r="G36" s="7">
        <v>1005</v>
      </c>
      <c r="H36" s="59">
        <f t="shared" si="2"/>
        <v>12.043139604553625</v>
      </c>
      <c r="I36" s="30"/>
    </row>
    <row r="37" spans="1:9" ht="30">
      <c r="A37" s="34" t="s">
        <v>31</v>
      </c>
      <c r="B37" s="20">
        <v>17013</v>
      </c>
      <c r="C37" s="7">
        <v>3297</v>
      </c>
      <c r="D37" s="20">
        <v>16807</v>
      </c>
      <c r="E37" s="7">
        <v>16757</v>
      </c>
      <c r="F37" s="20">
        <v>17508</v>
      </c>
      <c r="G37" s="7">
        <v>3236</v>
      </c>
      <c r="H37" s="59">
        <f t="shared" si="2"/>
        <v>18.482979209504226</v>
      </c>
      <c r="I37" s="30"/>
    </row>
    <row r="38" spans="1:9" ht="33" customHeight="1">
      <c r="A38" s="35" t="s">
        <v>48</v>
      </c>
      <c r="B38" s="21">
        <f aca="true" t="shared" si="3" ref="B38:G38">B39+B40+B41</f>
        <v>82519</v>
      </c>
      <c r="C38" s="21">
        <f t="shared" si="3"/>
        <v>29081</v>
      </c>
      <c r="D38" s="21">
        <f t="shared" si="3"/>
        <v>90686</v>
      </c>
      <c r="E38" s="21">
        <f t="shared" si="3"/>
        <v>86877</v>
      </c>
      <c r="F38" s="21">
        <f t="shared" si="3"/>
        <v>86366</v>
      </c>
      <c r="G38" s="21">
        <f t="shared" si="3"/>
        <v>36106</v>
      </c>
      <c r="H38" s="59">
        <f t="shared" si="2"/>
        <v>41.80580320959637</v>
      </c>
      <c r="I38" s="30"/>
    </row>
    <row r="39" spans="1:9" ht="15">
      <c r="A39" s="34" t="s">
        <v>32</v>
      </c>
      <c r="B39" s="20">
        <v>76671</v>
      </c>
      <c r="C39" s="7">
        <v>27901</v>
      </c>
      <c r="D39" s="20">
        <v>85554</v>
      </c>
      <c r="E39" s="7">
        <v>82213</v>
      </c>
      <c r="F39" s="20">
        <v>80579</v>
      </c>
      <c r="G39" s="7">
        <v>34915</v>
      </c>
      <c r="H39" s="59">
        <f t="shared" si="2"/>
        <v>43.33014805346306</v>
      </c>
      <c r="I39" s="30"/>
    </row>
    <row r="40" spans="1:9" ht="15">
      <c r="A40" s="34" t="s">
        <v>33</v>
      </c>
      <c r="B40" s="20">
        <v>3145</v>
      </c>
      <c r="C40" s="7">
        <v>638</v>
      </c>
      <c r="D40" s="20">
        <v>2557</v>
      </c>
      <c r="E40" s="7">
        <v>2092</v>
      </c>
      <c r="F40" s="20">
        <v>2915</v>
      </c>
      <c r="G40" s="7">
        <v>672</v>
      </c>
      <c r="H40" s="59">
        <f t="shared" si="2"/>
        <v>23.053173241852488</v>
      </c>
      <c r="I40" s="30"/>
    </row>
    <row r="41" spans="1:9" ht="30">
      <c r="A41" s="34" t="s">
        <v>52</v>
      </c>
      <c r="B41" s="20">
        <v>2703</v>
      </c>
      <c r="C41" s="42">
        <v>542</v>
      </c>
      <c r="D41" s="20">
        <v>2575</v>
      </c>
      <c r="E41" s="42">
        <v>2572</v>
      </c>
      <c r="F41" s="20">
        <v>2872</v>
      </c>
      <c r="G41" s="42">
        <v>519</v>
      </c>
      <c r="H41" s="59">
        <f t="shared" si="2"/>
        <v>18.07103064066852</v>
      </c>
      <c r="I41" s="30"/>
    </row>
    <row r="42" spans="1:9" ht="19.5" customHeight="1">
      <c r="A42" s="35" t="s">
        <v>63</v>
      </c>
      <c r="B42" s="21">
        <f>B43</f>
        <v>294</v>
      </c>
      <c r="C42" s="21">
        <v>0</v>
      </c>
      <c r="D42" s="21">
        <f>D43</f>
        <v>294</v>
      </c>
      <c r="E42" s="21">
        <f>E43</f>
        <v>294</v>
      </c>
      <c r="F42" s="21">
        <f>F43</f>
        <v>303</v>
      </c>
      <c r="G42" s="21">
        <v>0</v>
      </c>
      <c r="H42" s="59">
        <f t="shared" si="2"/>
        <v>0</v>
      </c>
      <c r="I42" s="30"/>
    </row>
    <row r="43" spans="1:9" ht="30.75" customHeight="1">
      <c r="A43" s="34" t="s">
        <v>64</v>
      </c>
      <c r="B43" s="20">
        <v>294</v>
      </c>
      <c r="C43" s="7">
        <v>0</v>
      </c>
      <c r="D43" s="20">
        <v>294</v>
      </c>
      <c r="E43" s="7">
        <v>294</v>
      </c>
      <c r="F43" s="20">
        <v>303</v>
      </c>
      <c r="G43" s="7">
        <v>0</v>
      </c>
      <c r="H43" s="59">
        <f t="shared" si="2"/>
        <v>0</v>
      </c>
      <c r="I43" s="30"/>
    </row>
    <row r="44" spans="1:9" ht="14.25">
      <c r="A44" s="35" t="s">
        <v>49</v>
      </c>
      <c r="B44" s="21">
        <f>B45+B46+B47</f>
        <v>39445</v>
      </c>
      <c r="C44" s="21">
        <f>C45+C46</f>
        <v>7141</v>
      </c>
      <c r="D44" s="21">
        <f>D46+D45+D47</f>
        <v>35606</v>
      </c>
      <c r="E44" s="21">
        <f>E45+E46+E47</f>
        <v>27918</v>
      </c>
      <c r="F44" s="21">
        <f>F45+F46+F47</f>
        <v>39300</v>
      </c>
      <c r="G44" s="21">
        <f>G45+G46</f>
        <v>6339</v>
      </c>
      <c r="H44" s="59">
        <f t="shared" si="2"/>
        <v>16.129770992366414</v>
      </c>
      <c r="I44" s="30"/>
    </row>
    <row r="45" spans="1:9" ht="15">
      <c r="A45" s="34" t="s">
        <v>45</v>
      </c>
      <c r="B45" s="45">
        <v>3241</v>
      </c>
      <c r="C45" s="47">
        <v>0</v>
      </c>
      <c r="D45" s="45">
        <v>393</v>
      </c>
      <c r="E45" s="47">
        <v>393</v>
      </c>
      <c r="F45" s="45">
        <v>3394</v>
      </c>
      <c r="G45" s="47">
        <v>185</v>
      </c>
      <c r="H45" s="59">
        <f t="shared" si="2"/>
        <v>5.450795521508544</v>
      </c>
      <c r="I45" s="30"/>
    </row>
    <row r="46" spans="1:9" ht="15">
      <c r="A46" s="34" t="s">
        <v>34</v>
      </c>
      <c r="B46" s="20">
        <v>36204</v>
      </c>
      <c r="C46" s="7">
        <v>7141</v>
      </c>
      <c r="D46" s="20">
        <v>34106</v>
      </c>
      <c r="E46" s="7">
        <v>26418</v>
      </c>
      <c r="F46" s="20">
        <v>35906</v>
      </c>
      <c r="G46" s="7">
        <v>6154</v>
      </c>
      <c r="H46" s="59">
        <f t="shared" si="2"/>
        <v>17.13919679162257</v>
      </c>
      <c r="I46" s="30"/>
    </row>
    <row r="47" spans="1:9" ht="15">
      <c r="A47" s="36" t="s">
        <v>35</v>
      </c>
      <c r="B47" s="39">
        <v>0</v>
      </c>
      <c r="C47" s="37">
        <v>0</v>
      </c>
      <c r="D47" s="39">
        <v>1107</v>
      </c>
      <c r="E47" s="37">
        <v>1107</v>
      </c>
      <c r="F47" s="39">
        <v>0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 aca="true" t="shared" si="4" ref="B48:G48">B49</f>
        <v>32475</v>
      </c>
      <c r="C48" s="25">
        <f t="shared" si="4"/>
        <v>10417</v>
      </c>
      <c r="D48" s="25">
        <f t="shared" si="4"/>
        <v>36852</v>
      </c>
      <c r="E48" s="25">
        <f t="shared" si="4"/>
        <v>36753</v>
      </c>
      <c r="F48" s="25">
        <f t="shared" si="4"/>
        <v>33686</v>
      </c>
      <c r="G48" s="25">
        <f t="shared" si="4"/>
        <v>9626</v>
      </c>
      <c r="H48" s="59">
        <f t="shared" si="2"/>
        <v>28.575669417562192</v>
      </c>
      <c r="I48" s="30"/>
    </row>
    <row r="49" spans="1:9" ht="15">
      <c r="A49" s="36" t="s">
        <v>53</v>
      </c>
      <c r="B49" s="39">
        <v>32475</v>
      </c>
      <c r="C49" s="37">
        <v>10417</v>
      </c>
      <c r="D49" s="39">
        <v>36852</v>
      </c>
      <c r="E49" s="37">
        <v>36753</v>
      </c>
      <c r="F49" s="39">
        <v>33686</v>
      </c>
      <c r="G49" s="37">
        <v>9626</v>
      </c>
      <c r="H49" s="59">
        <f>G49/F49*100</f>
        <v>28.575669417562192</v>
      </c>
      <c r="I49" s="30"/>
    </row>
    <row r="50" spans="1:9" ht="29.25" thickBot="1">
      <c r="A50" s="75" t="s">
        <v>75</v>
      </c>
      <c r="B50" s="8">
        <v>56</v>
      </c>
      <c r="C50" s="8">
        <v>56</v>
      </c>
      <c r="D50" s="8">
        <v>56</v>
      </c>
      <c r="E50" s="8">
        <v>56</v>
      </c>
      <c r="F50" s="8">
        <v>100</v>
      </c>
      <c r="G50" s="8">
        <v>100</v>
      </c>
      <c r="H50" s="74">
        <f>G50/F50*100</f>
        <v>100</v>
      </c>
      <c r="I50" s="30"/>
    </row>
    <row r="51" spans="1:9" ht="15.75" thickBot="1" thickTop="1">
      <c r="A51" s="38" t="s">
        <v>38</v>
      </c>
      <c r="B51" s="73">
        <f>B7+B16+B17+B21+B26+B30+B32+B38+B42+B44+B48+B50</f>
        <v>723524</v>
      </c>
      <c r="C51" s="46">
        <f>C48+C44+C42+C38+C32+C30+C26+C21+C17+C16+C7+C50</f>
        <v>223667</v>
      </c>
      <c r="D51" s="94">
        <f>D7+D16+D17+D21+D26+D30+D32+D38+D42+D44+D48+D50</f>
        <v>830931</v>
      </c>
      <c r="E51" s="94">
        <f>E7+E16+E17+E21+E26+E30+E32+E38+E42+E44+E48+E50</f>
        <v>802448</v>
      </c>
      <c r="F51" s="73">
        <f>F7+F16+F17+F21+F26+F30+F32+F38+F42+F44+F48+F50</f>
        <v>781196</v>
      </c>
      <c r="G51" s="46">
        <f>G48+G44+G42+G38+G32+G30+G26+G21+G17+G16+G7+G50</f>
        <v>200477</v>
      </c>
      <c r="H51" s="59">
        <f t="shared" si="2"/>
        <v>25.6628298147968</v>
      </c>
      <c r="I51" s="30"/>
    </row>
    <row r="52" spans="2:9" ht="0.75" customHeight="1" thickBot="1" thickTop="1">
      <c r="B52" s="30"/>
      <c r="C52" s="30"/>
      <c r="D52" s="73">
        <f>D7+D17+D18+D22+D27+D31+D33+D39+D43+D45+D49+D51</f>
        <v>1160226</v>
      </c>
      <c r="E52" s="73">
        <f>E7+E17+E18+E22+E27+E31+E33+E39+E43+E45+E49+E51</f>
        <v>1123660</v>
      </c>
      <c r="F52" s="30"/>
      <c r="G52" s="30"/>
      <c r="H52" s="30"/>
      <c r="I52" s="30"/>
    </row>
    <row r="53" spans="1:9" ht="16.5" thickTop="1">
      <c r="A53" s="41" t="s">
        <v>40</v>
      </c>
      <c r="B53" s="41"/>
      <c r="C53" s="41"/>
      <c r="D53" s="67"/>
      <c r="E53" s="67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41" t="s">
        <v>42</v>
      </c>
      <c r="G54" s="41"/>
      <c r="H54" s="30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9">
      <selection activeCell="D7" sqref="D7:F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102" t="s">
        <v>16</v>
      </c>
      <c r="B2" s="102"/>
      <c r="C2" s="102"/>
      <c r="D2" s="102"/>
      <c r="E2" s="102"/>
      <c r="F2" s="102"/>
      <c r="G2" s="102"/>
      <c r="H2" s="102"/>
    </row>
    <row r="3" spans="1:8" ht="18.75">
      <c r="A3" s="102" t="s">
        <v>17</v>
      </c>
      <c r="B3" s="102"/>
      <c r="C3" s="102"/>
      <c r="D3" s="102"/>
      <c r="E3" s="102"/>
      <c r="F3" s="102"/>
      <c r="G3" s="102"/>
      <c r="H3" s="102"/>
    </row>
    <row r="4" spans="1:8" ht="19.5" thickBot="1">
      <c r="A4" s="102" t="s">
        <v>170</v>
      </c>
      <c r="B4" s="102"/>
      <c r="C4" s="102"/>
      <c r="D4" s="102"/>
      <c r="E4" s="102"/>
      <c r="F4" s="102"/>
      <c r="G4" s="102"/>
      <c r="H4" s="102"/>
    </row>
    <row r="5" ht="13.5" hidden="1" thickBot="1"/>
    <row r="6" spans="1:8" ht="65.25" customHeight="1" thickBot="1" thickTop="1">
      <c r="A6" s="5"/>
      <c r="B6" s="55" t="s">
        <v>120</v>
      </c>
      <c r="C6" s="56" t="s">
        <v>121</v>
      </c>
      <c r="D6" s="43" t="s">
        <v>155</v>
      </c>
      <c r="E6" s="44" t="s">
        <v>156</v>
      </c>
      <c r="F6" s="50" t="s">
        <v>171</v>
      </c>
      <c r="G6" s="52" t="s">
        <v>172</v>
      </c>
      <c r="H6" s="9" t="s">
        <v>0</v>
      </c>
    </row>
    <row r="7" spans="1:8" ht="16.5" thickTop="1">
      <c r="A7" s="12" t="s">
        <v>1</v>
      </c>
      <c r="B7" s="18">
        <f aca="true" t="shared" si="0" ref="B7:G7">B8+B9+B10+B11+B12+B13</f>
        <v>205632</v>
      </c>
      <c r="C7" s="18">
        <f t="shared" si="0"/>
        <v>58637</v>
      </c>
      <c r="D7" s="18">
        <f t="shared" si="0"/>
        <v>205632</v>
      </c>
      <c r="E7" s="18">
        <f t="shared" si="0"/>
        <v>207846</v>
      </c>
      <c r="F7" s="18">
        <f t="shared" si="0"/>
        <v>206914</v>
      </c>
      <c r="G7" s="18">
        <f t="shared" si="0"/>
        <v>66876</v>
      </c>
      <c r="H7" s="19">
        <f aca="true" t="shared" si="1" ref="H7:H13">ROUND(G7/F7*100,1)</f>
        <v>32.3</v>
      </c>
    </row>
    <row r="8" spans="1:8" ht="31.5">
      <c r="A8" s="13" t="s">
        <v>2</v>
      </c>
      <c r="B8" s="53">
        <v>156284</v>
      </c>
      <c r="C8" s="54">
        <v>42642</v>
      </c>
      <c r="D8" s="53">
        <v>154416</v>
      </c>
      <c r="E8" s="54">
        <v>154417</v>
      </c>
      <c r="F8" s="53">
        <v>153415</v>
      </c>
      <c r="G8" s="54">
        <v>47855</v>
      </c>
      <c r="H8" s="22">
        <f t="shared" si="1"/>
        <v>31.2</v>
      </c>
    </row>
    <row r="9" spans="1:8" ht="15.75">
      <c r="A9" s="13" t="s">
        <v>65</v>
      </c>
      <c r="B9" s="53">
        <v>22400</v>
      </c>
      <c r="C9" s="54">
        <v>7331</v>
      </c>
      <c r="D9" s="53">
        <v>22400</v>
      </c>
      <c r="E9" s="54">
        <v>22312</v>
      </c>
      <c r="F9" s="53">
        <v>25600</v>
      </c>
      <c r="G9" s="54">
        <v>8047</v>
      </c>
      <c r="H9" s="22">
        <f t="shared" si="1"/>
        <v>31.4</v>
      </c>
    </row>
    <row r="10" spans="1:8" ht="31.5">
      <c r="A10" s="13" t="s">
        <v>3</v>
      </c>
      <c r="B10" s="53">
        <v>6385</v>
      </c>
      <c r="C10" s="54">
        <v>3662</v>
      </c>
      <c r="D10" s="53">
        <v>8115</v>
      </c>
      <c r="E10" s="54">
        <v>8671</v>
      </c>
      <c r="F10" s="53">
        <v>5894</v>
      </c>
      <c r="G10" s="54">
        <v>4271</v>
      </c>
      <c r="H10" s="22">
        <f t="shared" si="1"/>
        <v>72.5</v>
      </c>
    </row>
    <row r="11" spans="1:8" ht="31.5">
      <c r="A11" s="13" t="s">
        <v>4</v>
      </c>
      <c r="B11" s="53">
        <v>3670</v>
      </c>
      <c r="C11" s="54">
        <v>29</v>
      </c>
      <c r="D11" s="53">
        <v>3461</v>
      </c>
      <c r="E11" s="54">
        <v>3590</v>
      </c>
      <c r="F11" s="53">
        <v>3852</v>
      </c>
      <c r="G11" s="54">
        <v>106</v>
      </c>
      <c r="H11" s="22">
        <f t="shared" si="1"/>
        <v>2.8</v>
      </c>
    </row>
    <row r="12" spans="1:8" ht="15.75">
      <c r="A12" s="13" t="s">
        <v>5</v>
      </c>
      <c r="B12" s="53">
        <v>15893</v>
      </c>
      <c r="C12" s="54">
        <v>4525</v>
      </c>
      <c r="D12" s="53">
        <v>15977</v>
      </c>
      <c r="E12" s="54">
        <v>17307</v>
      </c>
      <c r="F12" s="53">
        <v>17153</v>
      </c>
      <c r="G12" s="54">
        <v>6085</v>
      </c>
      <c r="H12" s="22">
        <f t="shared" si="1"/>
        <v>35.5</v>
      </c>
    </row>
    <row r="13" spans="1:8" ht="15.75">
      <c r="A13" s="13" t="s">
        <v>6</v>
      </c>
      <c r="B13" s="53">
        <v>1000</v>
      </c>
      <c r="C13" s="54">
        <v>448</v>
      </c>
      <c r="D13" s="53">
        <v>1263</v>
      </c>
      <c r="E13" s="54">
        <v>1549</v>
      </c>
      <c r="F13" s="53">
        <v>1000</v>
      </c>
      <c r="G13" s="54">
        <v>512</v>
      </c>
      <c r="H13" s="22">
        <f t="shared" si="1"/>
        <v>51.2</v>
      </c>
    </row>
    <row r="14" spans="1:8" ht="31.5">
      <c r="A14" s="14" t="s">
        <v>9</v>
      </c>
      <c r="B14" s="21">
        <f aca="true" t="shared" si="2" ref="B14:G14">B15+B16+B17+B18+B19+B20</f>
        <v>8987</v>
      </c>
      <c r="C14" s="21">
        <f t="shared" si="2"/>
        <v>6997</v>
      </c>
      <c r="D14" s="21">
        <f t="shared" si="2"/>
        <v>13479</v>
      </c>
      <c r="E14" s="21">
        <f t="shared" si="2"/>
        <v>15970</v>
      </c>
      <c r="F14" s="21">
        <f t="shared" si="2"/>
        <v>9088</v>
      </c>
      <c r="G14" s="21">
        <f t="shared" si="2"/>
        <v>7835</v>
      </c>
      <c r="H14" s="22">
        <f aca="true" t="shared" si="3" ref="H14:H22">ROUND(G14/F14*100,1)</f>
        <v>86.2</v>
      </c>
    </row>
    <row r="15" spans="1:8" ht="47.25" customHeight="1">
      <c r="A15" s="15" t="s">
        <v>10</v>
      </c>
      <c r="B15" s="20">
        <v>3050</v>
      </c>
      <c r="C15" s="7">
        <v>1151</v>
      </c>
      <c r="D15" s="20">
        <v>3050</v>
      </c>
      <c r="E15" s="7">
        <v>3180</v>
      </c>
      <c r="F15" s="20">
        <v>3096</v>
      </c>
      <c r="G15" s="7">
        <v>1639</v>
      </c>
      <c r="H15" s="22">
        <f t="shared" si="3"/>
        <v>52.9</v>
      </c>
    </row>
    <row r="16" spans="1:8" ht="48" customHeight="1">
      <c r="A16" s="13" t="s">
        <v>11</v>
      </c>
      <c r="B16" s="53">
        <v>34</v>
      </c>
      <c r="C16" s="54">
        <v>58</v>
      </c>
      <c r="D16" s="53">
        <v>34</v>
      </c>
      <c r="E16" s="54">
        <v>63</v>
      </c>
      <c r="F16" s="53">
        <v>61</v>
      </c>
      <c r="G16" s="54">
        <v>199</v>
      </c>
      <c r="H16" s="22">
        <f t="shared" si="3"/>
        <v>326.2</v>
      </c>
    </row>
    <row r="17" spans="1:8" ht="47.25">
      <c r="A17" s="13" t="s">
        <v>44</v>
      </c>
      <c r="B17" s="53">
        <v>264</v>
      </c>
      <c r="C17" s="54">
        <v>21</v>
      </c>
      <c r="D17" s="53">
        <v>264</v>
      </c>
      <c r="E17" s="54">
        <v>1094</v>
      </c>
      <c r="F17" s="53">
        <v>264</v>
      </c>
      <c r="G17" s="54">
        <v>585</v>
      </c>
      <c r="H17" s="22">
        <f t="shared" si="3"/>
        <v>221.6</v>
      </c>
    </row>
    <row r="18" spans="1:8" ht="15.75">
      <c r="A18" s="13" t="s">
        <v>12</v>
      </c>
      <c r="B18" s="53">
        <v>52</v>
      </c>
      <c r="C18" s="54">
        <v>123</v>
      </c>
      <c r="D18" s="53">
        <v>52</v>
      </c>
      <c r="E18" s="54">
        <v>370</v>
      </c>
      <c r="F18" s="53">
        <v>328</v>
      </c>
      <c r="G18" s="54">
        <v>28</v>
      </c>
      <c r="H18" s="22">
        <f t="shared" si="3"/>
        <v>8.5</v>
      </c>
    </row>
    <row r="19" spans="1:8" ht="63">
      <c r="A19" s="13" t="s">
        <v>60</v>
      </c>
      <c r="B19" s="53">
        <v>2012</v>
      </c>
      <c r="C19" s="54">
        <v>2036</v>
      </c>
      <c r="D19" s="53">
        <v>5731</v>
      </c>
      <c r="E19" s="54">
        <v>6862</v>
      </c>
      <c r="F19" s="53">
        <v>1214</v>
      </c>
      <c r="G19" s="54">
        <v>1245</v>
      </c>
      <c r="H19" s="22">
        <f t="shared" si="3"/>
        <v>102.6</v>
      </c>
    </row>
    <row r="20" spans="1:8" ht="31.5">
      <c r="A20" s="13" t="s">
        <v>13</v>
      </c>
      <c r="B20" s="20">
        <v>3575</v>
      </c>
      <c r="C20" s="7">
        <v>3608</v>
      </c>
      <c r="D20" s="20">
        <v>4348</v>
      </c>
      <c r="E20" s="7">
        <v>4401</v>
      </c>
      <c r="F20" s="20">
        <v>4125</v>
      </c>
      <c r="G20" s="7">
        <v>4139</v>
      </c>
      <c r="H20" s="22">
        <f t="shared" si="3"/>
        <v>100.3</v>
      </c>
    </row>
    <row r="21" spans="1:8" ht="31.5">
      <c r="A21" s="14" t="s">
        <v>14</v>
      </c>
      <c r="B21" s="28">
        <f>B7+B14</f>
        <v>214619</v>
      </c>
      <c r="C21" s="28">
        <f>C14+C7</f>
        <v>65634</v>
      </c>
      <c r="D21" s="28">
        <f>D7+D14</f>
        <v>219111</v>
      </c>
      <c r="E21" s="28">
        <f>E7+E14</f>
        <v>223816</v>
      </c>
      <c r="F21" s="28">
        <f>F7+F14</f>
        <v>216002</v>
      </c>
      <c r="G21" s="28">
        <f>G14+G7</f>
        <v>74711</v>
      </c>
      <c r="H21" s="22">
        <f t="shared" si="3"/>
        <v>34.6</v>
      </c>
    </row>
    <row r="22" spans="1:8" ht="31.5">
      <c r="A22" s="16" t="s">
        <v>54</v>
      </c>
      <c r="B22" s="25">
        <v>505607</v>
      </c>
      <c r="C22" s="48">
        <v>256365</v>
      </c>
      <c r="D22" s="25">
        <v>591634</v>
      </c>
      <c r="E22" s="48">
        <v>591729</v>
      </c>
      <c r="F22" s="25">
        <v>555110</v>
      </c>
      <c r="G22" s="48">
        <v>226214</v>
      </c>
      <c r="H22" s="29">
        <f t="shared" si="3"/>
        <v>40.8</v>
      </c>
    </row>
    <row r="23" spans="1:8" ht="30.75" customHeight="1">
      <c r="A23" s="16" t="s">
        <v>72</v>
      </c>
      <c r="B23" s="25">
        <v>0</v>
      </c>
      <c r="C23" s="48">
        <v>0</v>
      </c>
      <c r="D23" s="25">
        <v>7066</v>
      </c>
      <c r="E23" s="60">
        <v>7089</v>
      </c>
      <c r="F23" s="25">
        <v>0</v>
      </c>
      <c r="G23" s="48">
        <v>0</v>
      </c>
      <c r="H23" s="29">
        <v>0</v>
      </c>
    </row>
    <row r="24" spans="1:8" ht="48" thickBot="1">
      <c r="A24" s="14" t="s">
        <v>164</v>
      </c>
      <c r="B24" s="76">
        <v>0</v>
      </c>
      <c r="C24" s="8">
        <v>-9474</v>
      </c>
      <c r="D24" s="23">
        <v>-10594</v>
      </c>
      <c r="E24" s="8">
        <v>-10594</v>
      </c>
      <c r="F24" s="76">
        <v>0</v>
      </c>
      <c r="G24" s="8">
        <v>-6510</v>
      </c>
      <c r="H24" s="24" t="s">
        <v>8</v>
      </c>
    </row>
    <row r="25" spans="1:8" ht="28.5" customHeight="1" thickBot="1" thickTop="1">
      <c r="A25" s="6" t="s">
        <v>15</v>
      </c>
      <c r="B25" s="77">
        <f>B21+B22-B24</f>
        <v>720226</v>
      </c>
      <c r="C25" s="26">
        <f>C24+C22+C21</f>
        <v>312525</v>
      </c>
      <c r="D25" s="26">
        <f>D21+D22+D24+D23</f>
        <v>807217</v>
      </c>
      <c r="E25" s="26">
        <f>E21+E22+E24+E23</f>
        <v>812040</v>
      </c>
      <c r="F25" s="77">
        <f>F21+F22-F24</f>
        <v>771112</v>
      </c>
      <c r="G25" s="26">
        <f>G24+G22+G21</f>
        <v>294415</v>
      </c>
      <c r="H25" s="17">
        <f>ROUND(G25/F25*100,1)</f>
        <v>38.2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1" t="s">
        <v>40</v>
      </c>
      <c r="B27" s="41"/>
      <c r="C27" s="41"/>
      <c r="D27" s="41"/>
      <c r="E27" s="41"/>
      <c r="F27" s="41"/>
      <c r="G27" s="41"/>
      <c r="H27" s="4"/>
    </row>
    <row r="28" spans="1:8" ht="15.75">
      <c r="A28" s="41" t="s">
        <v>41</v>
      </c>
      <c r="B28" s="41"/>
      <c r="C28" s="41"/>
      <c r="D28" s="41"/>
      <c r="E28" s="41"/>
      <c r="F28" s="41" t="s">
        <v>42</v>
      </c>
      <c r="G28" s="41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2">
      <selection activeCell="D7" sqref="D7:F51"/>
    </sheetView>
  </sheetViews>
  <sheetFormatPr defaultColWidth="9.00390625" defaultRowHeight="12.75"/>
  <cols>
    <col min="1" max="1" width="30.00390625" style="4" customWidth="1"/>
    <col min="2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8" ht="14.25" customHeight="1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15" customHeight="1" thickBot="1">
      <c r="A4" s="103" t="s">
        <v>170</v>
      </c>
      <c r="B4" s="103"/>
      <c r="C4" s="103"/>
      <c r="D4" s="103"/>
      <c r="E4" s="103"/>
      <c r="F4" s="103"/>
      <c r="G4" s="103"/>
      <c r="H4" s="103"/>
    </row>
    <row r="5" ht="2.25" customHeight="1" hidden="1" thickBot="1"/>
    <row r="6" spans="1:9" ht="65.25" thickBot="1" thickTop="1">
      <c r="A6" s="31"/>
      <c r="B6" s="50" t="s">
        <v>120</v>
      </c>
      <c r="C6" s="51" t="s">
        <v>121</v>
      </c>
      <c r="D6" s="10" t="s">
        <v>155</v>
      </c>
      <c r="E6" s="27" t="s">
        <v>156</v>
      </c>
      <c r="F6" s="50" t="s">
        <v>171</v>
      </c>
      <c r="G6" s="52" t="s">
        <v>173</v>
      </c>
      <c r="H6" s="9" t="s">
        <v>0</v>
      </c>
      <c r="I6" s="30"/>
    </row>
    <row r="7" spans="1:9" ht="29.25" thickTop="1">
      <c r="A7" s="32" t="s">
        <v>18</v>
      </c>
      <c r="B7" s="46">
        <f>B8+B9+B10+B11+B12+B13+B14+B15</f>
        <v>81964</v>
      </c>
      <c r="C7" s="46">
        <f>C8+C9+C10+C12+C14+C15+C13+C11</f>
        <v>27865</v>
      </c>
      <c r="D7" s="46">
        <f>D8+D9+D10+D11+D12+D14+D15+D13</f>
        <v>109455</v>
      </c>
      <c r="E7" s="46">
        <f>E8+E9+E10+E11+E12+E14+E15+E13</f>
        <v>105285</v>
      </c>
      <c r="F7" s="46">
        <f>F8+F9+F10+F11+F12+F13+F14+F15</f>
        <v>85992</v>
      </c>
      <c r="G7" s="46">
        <f>G8+G9+G10+G12+G14+G15+G13+G11</f>
        <v>31260</v>
      </c>
      <c r="H7" s="59">
        <f>G7/F7*100</f>
        <v>36.35221881105219</v>
      </c>
      <c r="I7" s="30"/>
    </row>
    <row r="8" spans="1:9" ht="15">
      <c r="A8" s="33" t="s">
        <v>39</v>
      </c>
      <c r="B8" s="20">
        <v>10785</v>
      </c>
      <c r="C8" s="7">
        <v>3567</v>
      </c>
      <c r="D8" s="20">
        <v>19258</v>
      </c>
      <c r="E8" s="7">
        <v>19136</v>
      </c>
      <c r="F8" s="20">
        <v>11648</v>
      </c>
      <c r="G8" s="7">
        <v>3602</v>
      </c>
      <c r="H8" s="59">
        <f>G8/F8*100</f>
        <v>30.923763736263737</v>
      </c>
      <c r="I8" s="30"/>
    </row>
    <row r="9" spans="1:9" ht="15">
      <c r="A9" s="34" t="s">
        <v>19</v>
      </c>
      <c r="B9" s="20">
        <v>8588</v>
      </c>
      <c r="C9" s="7">
        <v>3391</v>
      </c>
      <c r="D9" s="20">
        <v>12463</v>
      </c>
      <c r="E9" s="7">
        <v>12374</v>
      </c>
      <c r="F9" s="20">
        <v>10312</v>
      </c>
      <c r="G9" s="7">
        <v>3605</v>
      </c>
      <c r="H9" s="59">
        <f>G9/F9*100</f>
        <v>34.959270752521334</v>
      </c>
      <c r="I9" s="30"/>
    </row>
    <row r="10" spans="1:9" ht="15">
      <c r="A10" s="34" t="s">
        <v>20</v>
      </c>
      <c r="B10" s="20">
        <v>30754</v>
      </c>
      <c r="C10" s="7">
        <v>11002</v>
      </c>
      <c r="D10" s="20">
        <v>43450</v>
      </c>
      <c r="E10" s="7">
        <v>40180</v>
      </c>
      <c r="F10" s="20">
        <v>34842</v>
      </c>
      <c r="G10" s="7">
        <v>14415</v>
      </c>
      <c r="H10" s="59">
        <f>G10/F10*100</f>
        <v>41.37248148785948</v>
      </c>
      <c r="I10" s="30"/>
    </row>
    <row r="11" spans="1:9" ht="15">
      <c r="A11" s="34" t="s">
        <v>51</v>
      </c>
      <c r="B11" s="20">
        <v>11</v>
      </c>
      <c r="C11" s="7">
        <v>11</v>
      </c>
      <c r="D11" s="20">
        <v>59</v>
      </c>
      <c r="E11" s="7">
        <v>59</v>
      </c>
      <c r="F11" s="20">
        <v>11</v>
      </c>
      <c r="G11" s="7">
        <v>0</v>
      </c>
      <c r="H11" s="59">
        <f>G11/F11*100</f>
        <v>0</v>
      </c>
      <c r="I11" s="30"/>
    </row>
    <row r="12" spans="1:9" ht="30">
      <c r="A12" s="34" t="s">
        <v>43</v>
      </c>
      <c r="B12" s="20">
        <v>6202</v>
      </c>
      <c r="C12" s="7">
        <v>2226</v>
      </c>
      <c r="D12" s="20">
        <v>8562</v>
      </c>
      <c r="E12" s="7">
        <v>8059</v>
      </c>
      <c r="F12" s="20">
        <v>6408</v>
      </c>
      <c r="G12" s="7">
        <v>2888</v>
      </c>
      <c r="H12" s="59">
        <f aca="true" t="shared" si="0" ref="H12:H19">G12/F12*100</f>
        <v>45.068664169787766</v>
      </c>
      <c r="I12" s="30"/>
    </row>
    <row r="13" spans="1:9" ht="30">
      <c r="A13" s="34" t="s">
        <v>68</v>
      </c>
      <c r="B13" s="20">
        <v>0</v>
      </c>
      <c r="C13" s="7">
        <v>0</v>
      </c>
      <c r="D13" s="20">
        <v>984</v>
      </c>
      <c r="E13" s="7">
        <v>984</v>
      </c>
      <c r="F13" s="20">
        <v>0</v>
      </c>
      <c r="G13" s="7">
        <v>0</v>
      </c>
      <c r="H13" s="59">
        <v>0</v>
      </c>
      <c r="I13" s="30"/>
    </row>
    <row r="14" spans="1:9" ht="15">
      <c r="A14" s="34" t="s">
        <v>58</v>
      </c>
      <c r="B14" s="20">
        <v>2707</v>
      </c>
      <c r="C14" s="7">
        <v>0</v>
      </c>
      <c r="D14" s="20">
        <v>0</v>
      </c>
      <c r="E14" s="7">
        <v>0</v>
      </c>
      <c r="F14" s="20">
        <v>571</v>
      </c>
      <c r="G14" s="7">
        <v>0</v>
      </c>
      <c r="H14" s="59">
        <f t="shared" si="0"/>
        <v>0</v>
      </c>
      <c r="I14" s="30"/>
    </row>
    <row r="15" spans="1:9" ht="30">
      <c r="A15" s="34" t="s">
        <v>21</v>
      </c>
      <c r="B15" s="20">
        <v>22917</v>
      </c>
      <c r="C15" s="7">
        <v>7668</v>
      </c>
      <c r="D15" s="20">
        <v>24679</v>
      </c>
      <c r="E15" s="7">
        <v>24493</v>
      </c>
      <c r="F15" s="20">
        <v>22200</v>
      </c>
      <c r="G15" s="7">
        <v>6750</v>
      </c>
      <c r="H15" s="59">
        <f t="shared" si="0"/>
        <v>30.405405405405407</v>
      </c>
      <c r="I15" s="30"/>
    </row>
    <row r="16" spans="1:9" ht="14.25">
      <c r="A16" s="35" t="s">
        <v>22</v>
      </c>
      <c r="B16" s="23">
        <v>1842</v>
      </c>
      <c r="C16" s="8">
        <v>460</v>
      </c>
      <c r="D16" s="23">
        <v>1947</v>
      </c>
      <c r="E16" s="8">
        <v>1947</v>
      </c>
      <c r="F16" s="23">
        <v>1999</v>
      </c>
      <c r="G16" s="8">
        <v>399</v>
      </c>
      <c r="H16" s="59">
        <f t="shared" si="0"/>
        <v>19.959979989995</v>
      </c>
      <c r="I16" s="30"/>
    </row>
    <row r="17" spans="1:9" ht="46.5" customHeight="1">
      <c r="A17" s="35" t="s">
        <v>46</v>
      </c>
      <c r="B17" s="11">
        <f>B18+B19+B20</f>
        <v>2482</v>
      </c>
      <c r="C17" s="23">
        <f>C18+C20+C19</f>
        <v>739</v>
      </c>
      <c r="D17" s="23">
        <f>D19+D20+D18</f>
        <v>2652</v>
      </c>
      <c r="E17" s="11">
        <f>E18+E19+E20</f>
        <v>2644</v>
      </c>
      <c r="F17" s="11">
        <f>F18+F19+F20</f>
        <v>2598</v>
      </c>
      <c r="G17" s="23">
        <f>G18+G20+G19</f>
        <v>928</v>
      </c>
      <c r="H17" s="59">
        <f t="shared" si="0"/>
        <v>35.71978444957659</v>
      </c>
      <c r="I17" s="30"/>
    </row>
    <row r="18" spans="1:9" ht="15">
      <c r="A18" s="34" t="s">
        <v>71</v>
      </c>
      <c r="B18" s="20">
        <v>911</v>
      </c>
      <c r="C18" s="7">
        <v>264</v>
      </c>
      <c r="D18" s="20">
        <v>1071</v>
      </c>
      <c r="E18" s="7">
        <v>1070</v>
      </c>
      <c r="F18" s="20">
        <v>998</v>
      </c>
      <c r="G18" s="7">
        <v>409</v>
      </c>
      <c r="H18" s="59">
        <f t="shared" si="0"/>
        <v>40.981963927855716</v>
      </c>
      <c r="I18" s="30"/>
    </row>
    <row r="19" spans="1:9" ht="15">
      <c r="A19" s="34" t="s">
        <v>115</v>
      </c>
      <c r="B19" s="20">
        <v>48</v>
      </c>
      <c r="C19" s="42">
        <v>4</v>
      </c>
      <c r="D19" s="20">
        <v>16</v>
      </c>
      <c r="E19" s="42">
        <v>9</v>
      </c>
      <c r="F19" s="20">
        <v>25</v>
      </c>
      <c r="G19" s="42">
        <v>4</v>
      </c>
      <c r="H19" s="59">
        <f t="shared" si="0"/>
        <v>16</v>
      </c>
      <c r="I19" s="30"/>
    </row>
    <row r="20" spans="1:9" ht="15">
      <c r="A20" s="34" t="s">
        <v>57</v>
      </c>
      <c r="B20" s="20">
        <v>1523</v>
      </c>
      <c r="C20" s="42">
        <v>471</v>
      </c>
      <c r="D20" s="20">
        <v>1565</v>
      </c>
      <c r="E20" s="42">
        <v>1565</v>
      </c>
      <c r="F20" s="20">
        <v>1575</v>
      </c>
      <c r="G20" s="42">
        <v>515</v>
      </c>
      <c r="H20" s="59">
        <f aca="true" t="shared" si="1" ref="H20:H26">G20/F20*100</f>
        <v>32.698412698412696</v>
      </c>
      <c r="I20" s="30"/>
    </row>
    <row r="21" spans="1:9" ht="19.5" customHeight="1">
      <c r="A21" s="35" t="s">
        <v>23</v>
      </c>
      <c r="B21" s="21">
        <f aca="true" t="shared" si="2" ref="B21:G21">B22+B23+B24+B25</f>
        <v>32406</v>
      </c>
      <c r="C21" s="21">
        <f t="shared" si="2"/>
        <v>862</v>
      </c>
      <c r="D21" s="21">
        <f t="shared" si="2"/>
        <v>38261</v>
      </c>
      <c r="E21" s="21">
        <f t="shared" si="2"/>
        <v>37583</v>
      </c>
      <c r="F21" s="21">
        <f t="shared" si="2"/>
        <v>35106</v>
      </c>
      <c r="G21" s="21">
        <f t="shared" si="2"/>
        <v>2359</v>
      </c>
      <c r="H21" s="59">
        <f t="shared" si="1"/>
        <v>6.71964906283826</v>
      </c>
      <c r="I21" s="30"/>
    </row>
    <row r="22" spans="1:9" ht="30">
      <c r="A22" s="34" t="s">
        <v>61</v>
      </c>
      <c r="B22" s="20">
        <v>1044</v>
      </c>
      <c r="C22" s="7">
        <v>0</v>
      </c>
      <c r="D22" s="20">
        <v>1044</v>
      </c>
      <c r="E22" s="42">
        <v>1017</v>
      </c>
      <c r="F22" s="20">
        <v>1040</v>
      </c>
      <c r="G22" s="7">
        <v>81</v>
      </c>
      <c r="H22" s="59">
        <f t="shared" si="1"/>
        <v>7.788461538461538</v>
      </c>
      <c r="I22" s="30"/>
    </row>
    <row r="23" spans="1:9" ht="15">
      <c r="A23" s="34" t="s">
        <v>73</v>
      </c>
      <c r="B23" s="20">
        <v>251</v>
      </c>
      <c r="C23" s="7">
        <v>0</v>
      </c>
      <c r="D23" s="20">
        <v>5</v>
      </c>
      <c r="E23" s="42">
        <v>0</v>
      </c>
      <c r="F23" s="20">
        <v>228</v>
      </c>
      <c r="G23" s="7">
        <v>73</v>
      </c>
      <c r="H23" s="59">
        <f t="shared" si="1"/>
        <v>32.01754385964912</v>
      </c>
      <c r="I23" s="30"/>
    </row>
    <row r="24" spans="1:9" ht="15">
      <c r="A24" s="34" t="s">
        <v>66</v>
      </c>
      <c r="B24" s="20">
        <v>28220</v>
      </c>
      <c r="C24" s="7">
        <v>732</v>
      </c>
      <c r="D24" s="20">
        <v>34252</v>
      </c>
      <c r="E24" s="42">
        <v>33606</v>
      </c>
      <c r="F24" s="20">
        <v>30878</v>
      </c>
      <c r="G24" s="7">
        <v>2060</v>
      </c>
      <c r="H24" s="59">
        <f t="shared" si="1"/>
        <v>6.671416542522183</v>
      </c>
      <c r="I24" s="30"/>
    </row>
    <row r="25" spans="1:9" ht="30">
      <c r="A25" s="34" t="s">
        <v>56</v>
      </c>
      <c r="B25" s="20">
        <v>2891</v>
      </c>
      <c r="C25" s="7">
        <v>130</v>
      </c>
      <c r="D25" s="20">
        <v>2960</v>
      </c>
      <c r="E25" s="7">
        <v>2960</v>
      </c>
      <c r="F25" s="20">
        <v>2960</v>
      </c>
      <c r="G25" s="7">
        <v>145</v>
      </c>
      <c r="H25" s="59">
        <f t="shared" si="1"/>
        <v>4.898648648648648</v>
      </c>
      <c r="I25" s="30"/>
    </row>
    <row r="26" spans="1:9" ht="28.5">
      <c r="A26" s="35" t="s">
        <v>24</v>
      </c>
      <c r="B26" s="21">
        <f aca="true" t="shared" si="3" ref="B26:G26">B27+B28+B29</f>
        <v>21621</v>
      </c>
      <c r="C26" s="21">
        <f t="shared" si="3"/>
        <v>7752</v>
      </c>
      <c r="D26" s="21">
        <f t="shared" si="3"/>
        <v>71888</v>
      </c>
      <c r="E26" s="21">
        <f t="shared" si="3"/>
        <v>63146</v>
      </c>
      <c r="F26" s="21">
        <f t="shared" si="3"/>
        <v>32654</v>
      </c>
      <c r="G26" s="21">
        <f t="shared" si="3"/>
        <v>8396</v>
      </c>
      <c r="H26" s="59">
        <f t="shared" si="1"/>
        <v>25.712010779690086</v>
      </c>
      <c r="I26" s="30"/>
    </row>
    <row r="27" spans="1:9" ht="15">
      <c r="A27" s="34" t="s">
        <v>25</v>
      </c>
      <c r="B27" s="20">
        <v>0</v>
      </c>
      <c r="C27" s="7">
        <v>0</v>
      </c>
      <c r="D27" s="20">
        <v>0</v>
      </c>
      <c r="E27" s="7">
        <v>0</v>
      </c>
      <c r="F27" s="20">
        <v>0</v>
      </c>
      <c r="G27" s="7">
        <v>0</v>
      </c>
      <c r="H27" s="59">
        <v>0</v>
      </c>
      <c r="I27" s="30"/>
    </row>
    <row r="28" spans="1:9" ht="15">
      <c r="A28" s="34" t="s">
        <v>26</v>
      </c>
      <c r="B28" s="20">
        <v>0</v>
      </c>
      <c r="C28" s="7">
        <v>0</v>
      </c>
      <c r="D28" s="20">
        <v>0</v>
      </c>
      <c r="E28" s="7">
        <v>0</v>
      </c>
      <c r="F28" s="20">
        <v>0</v>
      </c>
      <c r="G28" s="7">
        <v>0</v>
      </c>
      <c r="H28" s="59">
        <v>0</v>
      </c>
      <c r="I28" s="30"/>
    </row>
    <row r="29" spans="1:9" ht="15">
      <c r="A29" s="34" t="s">
        <v>27</v>
      </c>
      <c r="B29" s="20">
        <v>21621</v>
      </c>
      <c r="C29" s="7">
        <v>7752</v>
      </c>
      <c r="D29" s="20">
        <v>71888</v>
      </c>
      <c r="E29" s="7">
        <v>63146</v>
      </c>
      <c r="F29" s="20">
        <v>32654</v>
      </c>
      <c r="G29" s="7">
        <v>8396</v>
      </c>
      <c r="H29" s="59">
        <f aca="true" t="shared" si="4" ref="H29:H51">G29/F29*100</f>
        <v>25.712010779690086</v>
      </c>
      <c r="I29" s="30"/>
    </row>
    <row r="30" spans="1:9" ht="28.5">
      <c r="A30" s="35" t="s">
        <v>50</v>
      </c>
      <c r="B30" s="23">
        <f aca="true" t="shared" si="5" ref="B30:G30">B31</f>
        <v>128</v>
      </c>
      <c r="C30" s="23">
        <f t="shared" si="5"/>
        <v>0</v>
      </c>
      <c r="D30" s="23">
        <f>D31</f>
        <v>127</v>
      </c>
      <c r="E30" s="11">
        <f>E31</f>
        <v>67</v>
      </c>
      <c r="F30" s="23">
        <f>F31</f>
        <v>161</v>
      </c>
      <c r="G30" s="23">
        <f t="shared" si="5"/>
        <v>0</v>
      </c>
      <c r="H30" s="59">
        <f t="shared" si="4"/>
        <v>0</v>
      </c>
      <c r="I30" s="30"/>
    </row>
    <row r="31" spans="1:9" ht="15">
      <c r="A31" s="49" t="s">
        <v>59</v>
      </c>
      <c r="B31" s="20">
        <v>128</v>
      </c>
      <c r="C31" s="7">
        <v>0</v>
      </c>
      <c r="D31" s="20">
        <v>127</v>
      </c>
      <c r="E31" s="7">
        <v>67</v>
      </c>
      <c r="F31" s="20">
        <v>161</v>
      </c>
      <c r="G31" s="7">
        <v>0</v>
      </c>
      <c r="H31" s="59">
        <f t="shared" si="4"/>
        <v>0</v>
      </c>
      <c r="I31" s="30"/>
    </row>
    <row r="32" spans="1:9" ht="14.25">
      <c r="A32" s="35" t="s">
        <v>47</v>
      </c>
      <c r="B32" s="21">
        <f aca="true" t="shared" si="6" ref="B32:G32">B33+B34+B35+B36+B37</f>
        <v>434016</v>
      </c>
      <c r="C32" s="21">
        <f t="shared" si="6"/>
        <v>217208</v>
      </c>
      <c r="D32" s="21">
        <f t="shared" si="6"/>
        <v>443107</v>
      </c>
      <c r="E32" s="21">
        <f t="shared" si="6"/>
        <v>439878</v>
      </c>
      <c r="F32" s="21">
        <f t="shared" si="6"/>
        <v>473748</v>
      </c>
      <c r="G32" s="21">
        <f t="shared" si="6"/>
        <v>194101</v>
      </c>
      <c r="H32" s="59">
        <f t="shared" si="4"/>
        <v>40.97136030125721</v>
      </c>
      <c r="I32" s="30"/>
    </row>
    <row r="33" spans="1:9" ht="15">
      <c r="A33" s="34" t="s">
        <v>28</v>
      </c>
      <c r="B33" s="20">
        <v>87600</v>
      </c>
      <c r="C33" s="7">
        <v>49562</v>
      </c>
      <c r="D33" s="20">
        <v>91853</v>
      </c>
      <c r="E33" s="7">
        <v>91476</v>
      </c>
      <c r="F33" s="20">
        <v>91031</v>
      </c>
      <c r="G33" s="7">
        <v>40643</v>
      </c>
      <c r="H33" s="59">
        <f t="shared" si="4"/>
        <v>44.64742779932111</v>
      </c>
      <c r="I33" s="30"/>
    </row>
    <row r="34" spans="1:9" ht="15">
      <c r="A34" s="34" t="s">
        <v>29</v>
      </c>
      <c r="B34" s="20">
        <v>293192</v>
      </c>
      <c r="C34" s="7">
        <v>146456</v>
      </c>
      <c r="D34" s="20">
        <v>299948</v>
      </c>
      <c r="E34" s="7">
        <v>297268</v>
      </c>
      <c r="F34" s="20">
        <v>325862</v>
      </c>
      <c r="G34" s="7">
        <v>135339</v>
      </c>
      <c r="H34" s="59">
        <f t="shared" si="4"/>
        <v>41.53261196457396</v>
      </c>
      <c r="I34" s="30"/>
    </row>
    <row r="35" spans="1:9" ht="15.75">
      <c r="A35" s="57" t="s">
        <v>79</v>
      </c>
      <c r="B35" s="20">
        <v>28267</v>
      </c>
      <c r="C35" s="7">
        <v>15849</v>
      </c>
      <c r="D35" s="20">
        <v>29851</v>
      </c>
      <c r="E35" s="7">
        <v>29851</v>
      </c>
      <c r="F35" s="20">
        <v>30886</v>
      </c>
      <c r="G35" s="7">
        <v>11897</v>
      </c>
      <c r="H35" s="59">
        <f t="shared" si="4"/>
        <v>38.519070128860974</v>
      </c>
      <c r="I35" s="30"/>
    </row>
    <row r="36" spans="1:9" ht="30">
      <c r="A36" s="34" t="s">
        <v>30</v>
      </c>
      <c r="B36" s="20">
        <v>7944</v>
      </c>
      <c r="C36" s="7">
        <v>993</v>
      </c>
      <c r="D36" s="20">
        <v>4648</v>
      </c>
      <c r="E36" s="7">
        <v>4526</v>
      </c>
      <c r="F36" s="20">
        <v>8461</v>
      </c>
      <c r="G36" s="7">
        <v>1490</v>
      </c>
      <c r="H36" s="59">
        <f t="shared" si="4"/>
        <v>17.610211558917385</v>
      </c>
      <c r="I36" s="30"/>
    </row>
    <row r="37" spans="1:9" ht="30">
      <c r="A37" s="34" t="s">
        <v>31</v>
      </c>
      <c r="B37" s="20">
        <v>17013</v>
      </c>
      <c r="C37" s="7">
        <v>4348</v>
      </c>
      <c r="D37" s="20">
        <v>16807</v>
      </c>
      <c r="E37" s="7">
        <v>16757</v>
      </c>
      <c r="F37" s="20">
        <v>17508</v>
      </c>
      <c r="G37" s="7">
        <v>4732</v>
      </c>
      <c r="H37" s="59">
        <f t="shared" si="4"/>
        <v>27.027644505368976</v>
      </c>
      <c r="I37" s="30"/>
    </row>
    <row r="38" spans="1:9" ht="33" customHeight="1">
      <c r="A38" s="35" t="s">
        <v>48</v>
      </c>
      <c r="B38" s="21">
        <f aca="true" t="shared" si="7" ref="B38:G38">B39+B40+B41</f>
        <v>82519</v>
      </c>
      <c r="C38" s="21">
        <f t="shared" si="7"/>
        <v>29406</v>
      </c>
      <c r="D38" s="21">
        <f t="shared" si="7"/>
        <v>90686</v>
      </c>
      <c r="E38" s="21">
        <f t="shared" si="7"/>
        <v>86877</v>
      </c>
      <c r="F38" s="21">
        <f t="shared" si="7"/>
        <v>86791</v>
      </c>
      <c r="G38" s="21">
        <f t="shared" si="7"/>
        <v>41859</v>
      </c>
      <c r="H38" s="59">
        <f t="shared" si="4"/>
        <v>48.22965514857531</v>
      </c>
      <c r="I38" s="30"/>
    </row>
    <row r="39" spans="1:9" ht="15">
      <c r="A39" s="34" t="s">
        <v>32</v>
      </c>
      <c r="B39" s="20">
        <v>76671</v>
      </c>
      <c r="C39" s="7">
        <v>28079</v>
      </c>
      <c r="D39" s="20">
        <v>85554</v>
      </c>
      <c r="E39" s="7">
        <v>82213</v>
      </c>
      <c r="F39" s="20">
        <v>81004</v>
      </c>
      <c r="G39" s="7">
        <v>40258</v>
      </c>
      <c r="H39" s="59">
        <f t="shared" si="4"/>
        <v>49.69878030714533</v>
      </c>
      <c r="I39" s="30"/>
    </row>
    <row r="40" spans="1:9" ht="15">
      <c r="A40" s="34" t="s">
        <v>33</v>
      </c>
      <c r="B40" s="20">
        <v>3145</v>
      </c>
      <c r="C40" s="7">
        <v>647</v>
      </c>
      <c r="D40" s="20">
        <v>2557</v>
      </c>
      <c r="E40" s="7">
        <v>2092</v>
      </c>
      <c r="F40" s="20">
        <v>2915</v>
      </c>
      <c r="G40" s="7">
        <v>914</v>
      </c>
      <c r="H40" s="59">
        <f t="shared" si="4"/>
        <v>31.355060034305314</v>
      </c>
      <c r="I40" s="30"/>
    </row>
    <row r="41" spans="1:9" ht="30">
      <c r="A41" s="34" t="s">
        <v>52</v>
      </c>
      <c r="B41" s="20">
        <v>2703</v>
      </c>
      <c r="C41" s="42">
        <v>680</v>
      </c>
      <c r="D41" s="20">
        <v>2575</v>
      </c>
      <c r="E41" s="42">
        <v>2572</v>
      </c>
      <c r="F41" s="20">
        <v>2872</v>
      </c>
      <c r="G41" s="42">
        <v>687</v>
      </c>
      <c r="H41" s="59">
        <f t="shared" si="4"/>
        <v>23.92061281337047</v>
      </c>
      <c r="I41" s="30"/>
    </row>
    <row r="42" spans="1:9" ht="19.5" customHeight="1">
      <c r="A42" s="35" t="s">
        <v>63</v>
      </c>
      <c r="B42" s="21">
        <f aca="true" t="shared" si="8" ref="B42:G42">B43</f>
        <v>294</v>
      </c>
      <c r="C42" s="21">
        <f t="shared" si="8"/>
        <v>0</v>
      </c>
      <c r="D42" s="21">
        <f>D43</f>
        <v>294</v>
      </c>
      <c r="E42" s="21">
        <f>E43</f>
        <v>294</v>
      </c>
      <c r="F42" s="21">
        <f>F43</f>
        <v>303</v>
      </c>
      <c r="G42" s="21">
        <f t="shared" si="8"/>
        <v>0</v>
      </c>
      <c r="H42" s="59">
        <f t="shared" si="4"/>
        <v>0</v>
      </c>
      <c r="I42" s="30"/>
    </row>
    <row r="43" spans="1:9" ht="30.75" customHeight="1">
      <c r="A43" s="34" t="s">
        <v>64</v>
      </c>
      <c r="B43" s="20">
        <v>294</v>
      </c>
      <c r="C43" s="7">
        <v>0</v>
      </c>
      <c r="D43" s="20">
        <v>294</v>
      </c>
      <c r="E43" s="7">
        <v>294</v>
      </c>
      <c r="F43" s="20">
        <v>303</v>
      </c>
      <c r="G43" s="7">
        <v>0</v>
      </c>
      <c r="H43" s="59">
        <f t="shared" si="4"/>
        <v>0</v>
      </c>
      <c r="I43" s="30"/>
    </row>
    <row r="44" spans="1:9" ht="14.25">
      <c r="A44" s="35" t="s">
        <v>49</v>
      </c>
      <c r="B44" s="21">
        <f>B45+B46+B47</f>
        <v>39445</v>
      </c>
      <c r="C44" s="21">
        <f>C45+C46+C47</f>
        <v>8990</v>
      </c>
      <c r="D44" s="21">
        <f>D46+D45+D47</f>
        <v>35606</v>
      </c>
      <c r="E44" s="21">
        <f>E45+E46+E47</f>
        <v>27918</v>
      </c>
      <c r="F44" s="21">
        <f>F45+F46+F47</f>
        <v>39024</v>
      </c>
      <c r="G44" s="21">
        <f>G45+G46+G47</f>
        <v>8410</v>
      </c>
      <c r="H44" s="59">
        <f t="shared" si="4"/>
        <v>21.550840508405084</v>
      </c>
      <c r="I44" s="30"/>
    </row>
    <row r="45" spans="1:9" ht="15">
      <c r="A45" s="34" t="s">
        <v>45</v>
      </c>
      <c r="B45" s="45">
        <v>3241</v>
      </c>
      <c r="C45" s="47">
        <v>0</v>
      </c>
      <c r="D45" s="45">
        <v>393</v>
      </c>
      <c r="E45" s="47">
        <v>393</v>
      </c>
      <c r="F45" s="45">
        <v>3119</v>
      </c>
      <c r="G45" s="47">
        <v>223</v>
      </c>
      <c r="H45" s="59">
        <f t="shared" si="4"/>
        <v>7.14972747675537</v>
      </c>
      <c r="I45" s="30"/>
    </row>
    <row r="46" spans="1:9" ht="15">
      <c r="A46" s="34" t="s">
        <v>34</v>
      </c>
      <c r="B46" s="20">
        <v>36204</v>
      </c>
      <c r="C46" s="7">
        <v>8990</v>
      </c>
      <c r="D46" s="20">
        <v>34106</v>
      </c>
      <c r="E46" s="7">
        <v>26418</v>
      </c>
      <c r="F46" s="20">
        <v>35905</v>
      </c>
      <c r="G46" s="7">
        <v>8187</v>
      </c>
      <c r="H46" s="59">
        <f t="shared" si="4"/>
        <v>22.801838184096923</v>
      </c>
      <c r="I46" s="30"/>
    </row>
    <row r="47" spans="1:9" ht="15">
      <c r="A47" s="36" t="s">
        <v>35</v>
      </c>
      <c r="B47" s="39">
        <v>0</v>
      </c>
      <c r="C47" s="37">
        <v>0</v>
      </c>
      <c r="D47" s="39">
        <v>1107</v>
      </c>
      <c r="E47" s="37">
        <v>1107</v>
      </c>
      <c r="F47" s="39">
        <v>0</v>
      </c>
      <c r="G47" s="37">
        <v>0</v>
      </c>
      <c r="H47" s="59">
        <v>0</v>
      </c>
      <c r="I47" s="30"/>
    </row>
    <row r="48" spans="1:9" ht="28.5">
      <c r="A48" s="58" t="s">
        <v>62</v>
      </c>
      <c r="B48" s="25">
        <f aca="true" t="shared" si="9" ref="B48:G48">B49</f>
        <v>32233</v>
      </c>
      <c r="C48" s="25">
        <f t="shared" si="9"/>
        <v>15204</v>
      </c>
      <c r="D48" s="25">
        <f t="shared" si="9"/>
        <v>36852</v>
      </c>
      <c r="E48" s="25">
        <f t="shared" si="9"/>
        <v>36753</v>
      </c>
      <c r="F48" s="25">
        <f t="shared" si="9"/>
        <v>33741</v>
      </c>
      <c r="G48" s="25">
        <f t="shared" si="9"/>
        <v>13054</v>
      </c>
      <c r="H48" s="59">
        <f t="shared" si="4"/>
        <v>38.68883554132954</v>
      </c>
      <c r="I48" s="30"/>
    </row>
    <row r="49" spans="1:9" ht="15">
      <c r="A49" s="36" t="s">
        <v>53</v>
      </c>
      <c r="B49" s="39">
        <v>32233</v>
      </c>
      <c r="C49" s="37">
        <v>15204</v>
      </c>
      <c r="D49" s="39">
        <v>36852</v>
      </c>
      <c r="E49" s="37">
        <v>36753</v>
      </c>
      <c r="F49" s="39">
        <v>33741</v>
      </c>
      <c r="G49" s="37">
        <v>13054</v>
      </c>
      <c r="H49" s="59">
        <f t="shared" si="4"/>
        <v>38.68883554132954</v>
      </c>
      <c r="I49" s="30"/>
    </row>
    <row r="50" spans="1:9" ht="29.25" thickBot="1">
      <c r="A50" s="75" t="s">
        <v>75</v>
      </c>
      <c r="B50" s="8">
        <v>56</v>
      </c>
      <c r="C50" s="8">
        <v>56</v>
      </c>
      <c r="D50" s="8">
        <v>56</v>
      </c>
      <c r="E50" s="8">
        <v>56</v>
      </c>
      <c r="F50" s="8">
        <v>100</v>
      </c>
      <c r="G50" s="8">
        <v>100</v>
      </c>
      <c r="H50" s="74">
        <f>G50/F50*100</f>
        <v>100</v>
      </c>
      <c r="I50" s="30"/>
    </row>
    <row r="51" spans="1:9" ht="15.75" thickBot="1" thickTop="1">
      <c r="A51" s="38" t="s">
        <v>38</v>
      </c>
      <c r="B51" s="73">
        <f aca="true" t="shared" si="10" ref="B51:G51">B7+B16+B17+B21+B26+B30+B32+B38+B42+B44+B48+B50</f>
        <v>729006</v>
      </c>
      <c r="C51" s="40">
        <f t="shared" si="10"/>
        <v>308542</v>
      </c>
      <c r="D51" s="94">
        <f t="shared" si="10"/>
        <v>830931</v>
      </c>
      <c r="E51" s="94">
        <f t="shared" si="10"/>
        <v>802448</v>
      </c>
      <c r="F51" s="73">
        <f t="shared" si="10"/>
        <v>792217</v>
      </c>
      <c r="G51" s="40">
        <f t="shared" si="10"/>
        <v>300866</v>
      </c>
      <c r="H51" s="59">
        <f t="shared" si="4"/>
        <v>37.977725799875536</v>
      </c>
      <c r="I51" s="30"/>
    </row>
    <row r="52" spans="2:9" ht="0.75" customHeight="1" thickTop="1">
      <c r="B52" s="30"/>
      <c r="C52" s="30"/>
      <c r="D52" s="69"/>
      <c r="E52" s="69"/>
      <c r="F52" s="30"/>
      <c r="G52" s="30"/>
      <c r="H52" s="30"/>
      <c r="I52" s="30"/>
    </row>
    <row r="53" spans="1:9" ht="15.75">
      <c r="A53" s="41" t="s">
        <v>40</v>
      </c>
      <c r="B53" s="41"/>
      <c r="C53" s="41"/>
      <c r="D53" s="67"/>
      <c r="E53" s="67"/>
      <c r="F53" s="41"/>
      <c r="G53" s="41"/>
      <c r="H53" s="30"/>
      <c r="I53" s="30"/>
    </row>
    <row r="54" spans="1:9" ht="15.75">
      <c r="A54" s="41" t="s">
        <v>41</v>
      </c>
      <c r="B54" s="41"/>
      <c r="C54" s="41"/>
      <c r="D54" s="41"/>
      <c r="E54" s="41"/>
      <c r="F54" s="41" t="s">
        <v>42</v>
      </c>
      <c r="G54" s="41"/>
      <c r="H54" s="30"/>
      <c r="I54" s="30"/>
    </row>
    <row r="55" spans="8:9" ht="12.75">
      <c r="H55" s="30"/>
      <c r="I55" s="30"/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2:9" ht="12.75">
      <c r="B57" s="30"/>
      <c r="C57" s="30"/>
      <c r="D57" s="30"/>
      <c r="E57" s="30"/>
      <c r="F57" s="30"/>
      <c r="G57" s="30"/>
      <c r="H57" s="30"/>
      <c r="I57" s="30"/>
    </row>
    <row r="58" spans="2:9" ht="12.75">
      <c r="B58" s="30"/>
      <c r="C58" s="30"/>
      <c r="D58" s="30"/>
      <c r="E58" s="30"/>
      <c r="F58" s="30"/>
      <c r="G58" s="30"/>
      <c r="H58" s="30"/>
      <c r="I58" s="30"/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  <row r="65" spans="2:9" ht="12.75">
      <c r="B65" s="30"/>
      <c r="C65" s="30"/>
      <c r="D65" s="30"/>
      <c r="E65" s="30"/>
      <c r="F65" s="30"/>
      <c r="G65" s="30"/>
      <c r="H65" s="30"/>
      <c r="I65" s="30"/>
    </row>
    <row r="66" spans="2:9" ht="12.75"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2:9" ht="12.75">
      <c r="B72" s="30"/>
      <c r="C72" s="30"/>
      <c r="D72" s="30"/>
      <c r="E72" s="30"/>
      <c r="F72" s="30"/>
      <c r="G72" s="30"/>
      <c r="H72" s="30"/>
      <c r="I72" s="30"/>
    </row>
    <row r="73" spans="2:9" ht="12.75">
      <c r="B73" s="30"/>
      <c r="C73" s="30"/>
      <c r="D73" s="30"/>
      <c r="E73" s="30"/>
      <c r="F73" s="30"/>
      <c r="G73" s="30"/>
      <c r="H73" s="30"/>
      <c r="I73" s="30"/>
    </row>
    <row r="74" spans="2:9" ht="12.75">
      <c r="B74" s="30"/>
      <c r="C74" s="30"/>
      <c r="D74" s="30"/>
      <c r="E74" s="30"/>
      <c r="F74" s="30"/>
      <c r="G74" s="30"/>
      <c r="H74" s="30"/>
      <c r="I74" s="30"/>
    </row>
    <row r="75" spans="2:9" ht="12.75">
      <c r="B75" s="30"/>
      <c r="C75" s="30"/>
      <c r="D75" s="30"/>
      <c r="E75" s="30"/>
      <c r="F75" s="30"/>
      <c r="G75" s="30"/>
      <c r="H75" s="30"/>
      <c r="I75" s="30"/>
    </row>
    <row r="76" spans="2:9" ht="12.75">
      <c r="B76" s="30"/>
      <c r="C76" s="30"/>
      <c r="D76" s="30"/>
      <c r="E76" s="30"/>
      <c r="F76" s="30"/>
      <c r="G76" s="30"/>
      <c r="H76" s="30"/>
      <c r="I76" s="30"/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2:9" ht="12.75">
      <c r="B81" s="30"/>
      <c r="C81" s="30"/>
      <c r="D81" s="30"/>
      <c r="E81" s="30"/>
      <c r="F81" s="30"/>
      <c r="G81" s="30"/>
      <c r="H81" s="30"/>
      <c r="I81" s="30"/>
    </row>
    <row r="82" spans="2:9" ht="12.75">
      <c r="B82" s="30"/>
      <c r="C82" s="30"/>
      <c r="D82" s="30"/>
      <c r="E82" s="30"/>
      <c r="F82" s="30"/>
      <c r="G82" s="30"/>
      <c r="H82" s="30"/>
      <c r="I82" s="30"/>
    </row>
    <row r="83" spans="2:9" ht="12.75">
      <c r="B83" s="30"/>
      <c r="C83" s="30"/>
      <c r="D83" s="30"/>
      <c r="E83" s="30"/>
      <c r="F83" s="30"/>
      <c r="G83" s="30"/>
      <c r="H83" s="30"/>
      <c r="I83" s="30"/>
    </row>
    <row r="84" spans="2:9" ht="12.75">
      <c r="B84" s="30"/>
      <c r="C84" s="30"/>
      <c r="D84" s="30"/>
      <c r="E84" s="30"/>
      <c r="F84" s="30"/>
      <c r="G84" s="30"/>
      <c r="H84" s="30"/>
      <c r="I84" s="30"/>
    </row>
    <row r="85" spans="2:9" ht="12.75"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30"/>
      <c r="C86" s="30"/>
      <c r="D86" s="30"/>
      <c r="E86" s="30"/>
      <c r="F86" s="30"/>
      <c r="G86" s="30"/>
      <c r="H86" s="30"/>
      <c r="I86" s="30"/>
    </row>
    <row r="87" spans="2:9" ht="12.75">
      <c r="B87" s="30"/>
      <c r="C87" s="30"/>
      <c r="D87" s="30"/>
      <c r="E87" s="30"/>
      <c r="F87" s="30"/>
      <c r="G87" s="30"/>
      <c r="H87" s="30"/>
      <c r="I87" s="30"/>
    </row>
    <row r="88" spans="2:9" ht="12.75">
      <c r="B88" s="30"/>
      <c r="C88" s="30"/>
      <c r="D88" s="30"/>
      <c r="E88" s="30"/>
      <c r="F88" s="30"/>
      <c r="G88" s="30"/>
      <c r="H88" s="30"/>
      <c r="I88" s="30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D6" sqref="D6:F24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spans="1:8" ht="18.75">
      <c r="A1" s="102" t="s">
        <v>16</v>
      </c>
      <c r="B1" s="102"/>
      <c r="C1" s="102"/>
      <c r="D1" s="102"/>
      <c r="E1" s="102"/>
      <c r="F1" s="102"/>
      <c r="G1" s="102"/>
      <c r="H1" s="102"/>
    </row>
    <row r="2" spans="1:8" ht="18.75">
      <c r="A2" s="102" t="s">
        <v>17</v>
      </c>
      <c r="B2" s="102"/>
      <c r="C2" s="102"/>
      <c r="D2" s="102"/>
      <c r="E2" s="102"/>
      <c r="F2" s="102"/>
      <c r="G2" s="102"/>
      <c r="H2" s="102"/>
    </row>
    <row r="3" spans="1:8" ht="19.5" thickBot="1">
      <c r="A3" s="102" t="s">
        <v>174</v>
      </c>
      <c r="B3" s="102"/>
      <c r="C3" s="102"/>
      <c r="D3" s="102"/>
      <c r="E3" s="102"/>
      <c r="F3" s="102"/>
      <c r="G3" s="102"/>
      <c r="H3" s="102"/>
    </row>
    <row r="4" ht="13.5" hidden="1" thickBot="1"/>
    <row r="5" spans="1:8" ht="60" customHeight="1" thickBot="1" thickTop="1">
      <c r="A5" s="5"/>
      <c r="B5" s="55" t="s">
        <v>122</v>
      </c>
      <c r="C5" s="56" t="s">
        <v>123</v>
      </c>
      <c r="D5" s="43" t="s">
        <v>155</v>
      </c>
      <c r="E5" s="44" t="s">
        <v>156</v>
      </c>
      <c r="F5" s="50" t="s">
        <v>175</v>
      </c>
      <c r="G5" s="52" t="s">
        <v>176</v>
      </c>
      <c r="H5" s="9" t="s">
        <v>0</v>
      </c>
    </row>
    <row r="6" spans="1:8" ht="16.5" thickTop="1">
      <c r="A6" s="12" t="s">
        <v>1</v>
      </c>
      <c r="B6" s="18">
        <f aca="true" t="shared" si="0" ref="B6:G6">B7+B8+B9+B10+B11+B12</f>
        <v>205632</v>
      </c>
      <c r="C6" s="18">
        <f t="shared" si="0"/>
        <v>73949</v>
      </c>
      <c r="D6" s="18">
        <f t="shared" si="0"/>
        <v>205632</v>
      </c>
      <c r="E6" s="18">
        <f t="shared" si="0"/>
        <v>207846</v>
      </c>
      <c r="F6" s="18">
        <f t="shared" si="0"/>
        <v>206914</v>
      </c>
      <c r="G6" s="18">
        <f t="shared" si="0"/>
        <v>80936</v>
      </c>
      <c r="H6" s="19">
        <f aca="true" t="shared" si="1" ref="H6:H12">ROUND(G6/F6*100,1)</f>
        <v>39.1</v>
      </c>
    </row>
    <row r="7" spans="1:8" ht="31.5">
      <c r="A7" s="13" t="s">
        <v>2</v>
      </c>
      <c r="B7" s="53">
        <v>156284</v>
      </c>
      <c r="C7" s="54">
        <v>53855</v>
      </c>
      <c r="D7" s="53">
        <v>154416</v>
      </c>
      <c r="E7" s="54">
        <v>154417</v>
      </c>
      <c r="F7" s="53">
        <v>153415</v>
      </c>
      <c r="G7" s="54">
        <v>58923</v>
      </c>
      <c r="H7" s="22">
        <f t="shared" si="1"/>
        <v>38.4</v>
      </c>
    </row>
    <row r="8" spans="1:8" ht="15.75">
      <c r="A8" s="13" t="s">
        <v>65</v>
      </c>
      <c r="B8" s="53">
        <v>22400</v>
      </c>
      <c r="C8" s="54">
        <v>8659</v>
      </c>
      <c r="D8" s="53">
        <v>22400</v>
      </c>
      <c r="E8" s="54">
        <v>22312</v>
      </c>
      <c r="F8" s="53">
        <v>25600</v>
      </c>
      <c r="G8" s="54">
        <v>10187</v>
      </c>
      <c r="H8" s="22">
        <f t="shared" si="1"/>
        <v>39.8</v>
      </c>
    </row>
    <row r="9" spans="1:8" ht="31.5">
      <c r="A9" s="13" t="s">
        <v>3</v>
      </c>
      <c r="B9" s="53">
        <v>6385</v>
      </c>
      <c r="C9" s="54">
        <v>3790</v>
      </c>
      <c r="D9" s="53">
        <v>8115</v>
      </c>
      <c r="E9" s="54">
        <v>8671</v>
      </c>
      <c r="F9" s="53">
        <v>5894</v>
      </c>
      <c r="G9" s="54">
        <v>4961</v>
      </c>
      <c r="H9" s="22">
        <f t="shared" si="1"/>
        <v>84.2</v>
      </c>
    </row>
    <row r="10" spans="1:8" ht="31.5">
      <c r="A10" s="13" t="s">
        <v>4</v>
      </c>
      <c r="B10" s="53">
        <v>3670</v>
      </c>
      <c r="C10" s="54">
        <v>32</v>
      </c>
      <c r="D10" s="53">
        <v>3461</v>
      </c>
      <c r="E10" s="54">
        <v>3590</v>
      </c>
      <c r="F10" s="53">
        <v>3852</v>
      </c>
      <c r="G10" s="54">
        <v>113</v>
      </c>
      <c r="H10" s="22">
        <f t="shared" si="1"/>
        <v>2.9</v>
      </c>
    </row>
    <row r="11" spans="1:8" ht="15.75">
      <c r="A11" s="13" t="s">
        <v>5</v>
      </c>
      <c r="B11" s="53">
        <v>15893</v>
      </c>
      <c r="C11" s="54">
        <v>7056</v>
      </c>
      <c r="D11" s="53">
        <v>15977</v>
      </c>
      <c r="E11" s="54">
        <v>17307</v>
      </c>
      <c r="F11" s="53">
        <v>17153</v>
      </c>
      <c r="G11" s="54">
        <v>6162</v>
      </c>
      <c r="H11" s="22">
        <f t="shared" si="1"/>
        <v>35.9</v>
      </c>
    </row>
    <row r="12" spans="1:8" ht="15.75">
      <c r="A12" s="13" t="s">
        <v>6</v>
      </c>
      <c r="B12" s="53">
        <v>1000</v>
      </c>
      <c r="C12" s="54">
        <v>557</v>
      </c>
      <c r="D12" s="53">
        <v>1263</v>
      </c>
      <c r="E12" s="54">
        <v>1549</v>
      </c>
      <c r="F12" s="53">
        <v>1000</v>
      </c>
      <c r="G12" s="54">
        <v>590</v>
      </c>
      <c r="H12" s="22">
        <f t="shared" si="1"/>
        <v>59</v>
      </c>
    </row>
    <row r="13" spans="1:8" ht="31.5">
      <c r="A13" s="14" t="s">
        <v>9</v>
      </c>
      <c r="B13" s="21">
        <f aca="true" t="shared" si="2" ref="B13:G13">B14+B15+B16+B17+B18+B19</f>
        <v>9498</v>
      </c>
      <c r="C13" s="21">
        <f t="shared" si="2"/>
        <v>7958</v>
      </c>
      <c r="D13" s="21">
        <f t="shared" si="2"/>
        <v>13479</v>
      </c>
      <c r="E13" s="21">
        <f t="shared" si="2"/>
        <v>15970</v>
      </c>
      <c r="F13" s="21">
        <f t="shared" si="2"/>
        <v>9493</v>
      </c>
      <c r="G13" s="21">
        <f t="shared" si="2"/>
        <v>9818</v>
      </c>
      <c r="H13" s="22">
        <f aca="true" t="shared" si="3" ref="H13:H21">ROUND(G13/F13*100,1)</f>
        <v>103.4</v>
      </c>
    </row>
    <row r="14" spans="1:8" ht="47.25" customHeight="1">
      <c r="A14" s="15" t="s">
        <v>10</v>
      </c>
      <c r="B14" s="20">
        <v>3050</v>
      </c>
      <c r="C14" s="7">
        <v>1438</v>
      </c>
      <c r="D14" s="20">
        <v>3050</v>
      </c>
      <c r="E14" s="7">
        <v>3180</v>
      </c>
      <c r="F14" s="20">
        <v>3096</v>
      </c>
      <c r="G14" s="7">
        <v>1857</v>
      </c>
      <c r="H14" s="22">
        <f t="shared" si="3"/>
        <v>60</v>
      </c>
    </row>
    <row r="15" spans="1:8" ht="48" customHeight="1">
      <c r="A15" s="13" t="s">
        <v>11</v>
      </c>
      <c r="B15" s="53">
        <v>34</v>
      </c>
      <c r="C15" s="54">
        <v>58</v>
      </c>
      <c r="D15" s="53">
        <v>34</v>
      </c>
      <c r="E15" s="54">
        <v>63</v>
      </c>
      <c r="F15" s="53">
        <v>61</v>
      </c>
      <c r="G15" s="54">
        <v>216</v>
      </c>
      <c r="H15" s="22">
        <f t="shared" si="3"/>
        <v>354.1</v>
      </c>
    </row>
    <row r="16" spans="1:8" ht="47.25">
      <c r="A16" s="13" t="s">
        <v>44</v>
      </c>
      <c r="B16" s="53">
        <v>264</v>
      </c>
      <c r="C16" s="54">
        <v>181</v>
      </c>
      <c r="D16" s="53">
        <v>264</v>
      </c>
      <c r="E16" s="54">
        <v>1094</v>
      </c>
      <c r="F16" s="53">
        <v>264</v>
      </c>
      <c r="G16" s="54">
        <v>1921</v>
      </c>
      <c r="H16" s="22">
        <f t="shared" si="3"/>
        <v>727.7</v>
      </c>
    </row>
    <row r="17" spans="1:8" ht="15.75">
      <c r="A17" s="13" t="s">
        <v>12</v>
      </c>
      <c r="B17" s="53">
        <v>52</v>
      </c>
      <c r="C17" s="54">
        <v>126</v>
      </c>
      <c r="D17" s="53">
        <v>52</v>
      </c>
      <c r="E17" s="54">
        <v>370</v>
      </c>
      <c r="F17" s="53">
        <v>328</v>
      </c>
      <c r="G17" s="54">
        <v>36</v>
      </c>
      <c r="H17" s="22">
        <f t="shared" si="3"/>
        <v>11</v>
      </c>
    </row>
    <row r="18" spans="1:8" ht="63">
      <c r="A18" s="13" t="s">
        <v>60</v>
      </c>
      <c r="B18" s="53">
        <v>2373</v>
      </c>
      <c r="C18" s="54">
        <v>2396</v>
      </c>
      <c r="D18" s="53">
        <v>5731</v>
      </c>
      <c r="E18" s="54">
        <v>6862</v>
      </c>
      <c r="F18" s="53">
        <v>1568</v>
      </c>
      <c r="G18" s="54">
        <v>1599</v>
      </c>
      <c r="H18" s="22">
        <f t="shared" si="3"/>
        <v>102</v>
      </c>
    </row>
    <row r="19" spans="1:8" ht="31.5">
      <c r="A19" s="13" t="s">
        <v>13</v>
      </c>
      <c r="B19" s="20">
        <v>3725</v>
      </c>
      <c r="C19" s="7">
        <v>3759</v>
      </c>
      <c r="D19" s="20">
        <v>4348</v>
      </c>
      <c r="E19" s="7">
        <v>4401</v>
      </c>
      <c r="F19" s="20">
        <v>4176</v>
      </c>
      <c r="G19" s="7">
        <v>4189</v>
      </c>
      <c r="H19" s="22">
        <f t="shared" si="3"/>
        <v>100.3</v>
      </c>
    </row>
    <row r="20" spans="1:8" ht="31.5">
      <c r="A20" s="14" t="s">
        <v>14</v>
      </c>
      <c r="B20" s="28">
        <f>B6+B13</f>
        <v>215130</v>
      </c>
      <c r="C20" s="28">
        <f>C13+C6</f>
        <v>81907</v>
      </c>
      <c r="D20" s="28">
        <f>D6+D13</f>
        <v>219111</v>
      </c>
      <c r="E20" s="28">
        <f>E6+E13</f>
        <v>223816</v>
      </c>
      <c r="F20" s="28">
        <f>F6+F13</f>
        <v>216407</v>
      </c>
      <c r="G20" s="28">
        <f>G13+G6</f>
        <v>90754</v>
      </c>
      <c r="H20" s="22">
        <f t="shared" si="3"/>
        <v>41.9</v>
      </c>
    </row>
    <row r="21" spans="1:8" ht="31.5">
      <c r="A21" s="16" t="s">
        <v>54</v>
      </c>
      <c r="B21" s="25">
        <v>507906</v>
      </c>
      <c r="C21" s="48">
        <v>320960</v>
      </c>
      <c r="D21" s="25">
        <v>591634</v>
      </c>
      <c r="E21" s="48">
        <v>591729</v>
      </c>
      <c r="F21" s="25">
        <v>563463</v>
      </c>
      <c r="G21" s="48">
        <v>312833</v>
      </c>
      <c r="H21" s="29">
        <f t="shared" si="3"/>
        <v>55.5</v>
      </c>
    </row>
    <row r="22" spans="1:8" ht="31.5">
      <c r="A22" s="16" t="s">
        <v>72</v>
      </c>
      <c r="B22" s="25">
        <v>0</v>
      </c>
      <c r="C22" s="48">
        <v>0</v>
      </c>
      <c r="D22" s="25">
        <v>7066</v>
      </c>
      <c r="E22" s="60">
        <v>7089</v>
      </c>
      <c r="F22" s="25">
        <v>0</v>
      </c>
      <c r="G22" s="48">
        <v>0</v>
      </c>
      <c r="H22" s="29">
        <v>0</v>
      </c>
    </row>
    <row r="23" spans="1:8" ht="48" thickBot="1">
      <c r="A23" s="14" t="s">
        <v>55</v>
      </c>
      <c r="B23" s="76">
        <v>0</v>
      </c>
      <c r="C23" s="8">
        <v>-9474</v>
      </c>
      <c r="D23" s="23">
        <v>-10594</v>
      </c>
      <c r="E23" s="8">
        <v>-10594</v>
      </c>
      <c r="F23" s="76">
        <v>0</v>
      </c>
      <c r="G23" s="8">
        <v>-6510</v>
      </c>
      <c r="H23" s="24" t="s">
        <v>8</v>
      </c>
    </row>
    <row r="24" spans="1:8" ht="28.5" customHeight="1" thickBot="1" thickTop="1">
      <c r="A24" s="6" t="s">
        <v>15</v>
      </c>
      <c r="B24" s="77">
        <f>B20+B21-B23</f>
        <v>723036</v>
      </c>
      <c r="C24" s="26">
        <f>C20+C21+C23</f>
        <v>393393</v>
      </c>
      <c r="D24" s="26">
        <f>D20+D21+D23+D22</f>
        <v>807217</v>
      </c>
      <c r="E24" s="26">
        <f>E20+E21+E23+E22</f>
        <v>812040</v>
      </c>
      <c r="F24" s="77">
        <f>F20+F21-F23</f>
        <v>779870</v>
      </c>
      <c r="G24" s="26">
        <f>G20+G21+G23</f>
        <v>397077</v>
      </c>
      <c r="H24" s="17">
        <f>ROUND(G24/F24*100,1)</f>
        <v>50.9</v>
      </c>
    </row>
    <row r="25" spans="1:8" ht="28.5" customHeight="1" hidden="1" thickTop="1">
      <c r="A25" s="2"/>
      <c r="B25" s="3"/>
      <c r="C25" s="3"/>
      <c r="D25" s="3"/>
      <c r="E25" s="3"/>
      <c r="F25" s="3"/>
      <c r="G25" s="3"/>
      <c r="H25" s="3"/>
    </row>
    <row r="26" spans="1:8" ht="16.5" thickTop="1">
      <c r="A26" s="41" t="s">
        <v>40</v>
      </c>
      <c r="B26" s="41"/>
      <c r="C26" s="41"/>
      <c r="D26" s="41"/>
      <c r="E26" s="41"/>
      <c r="F26" s="41"/>
      <c r="G26" s="41"/>
      <c r="H26" s="4"/>
    </row>
    <row r="27" spans="1:8" ht="15.75">
      <c r="A27" s="41" t="s">
        <v>41</v>
      </c>
      <c r="B27" s="41"/>
      <c r="C27" s="41"/>
      <c r="D27" s="41"/>
      <c r="E27" s="41"/>
      <c r="F27" s="41" t="s">
        <v>42</v>
      </c>
      <c r="G27" s="41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</sheetData>
  <sheetProtection/>
  <mergeCells count="3">
    <mergeCell ref="A1:H1"/>
    <mergeCell ref="A2:H2"/>
    <mergeCell ref="A3:H3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alke-nii</dc:creator>
  <cp:keywords/>
  <dc:description/>
  <cp:lastModifiedBy>Work</cp:lastModifiedBy>
  <cp:lastPrinted>2021-10-06T13:06:06Z</cp:lastPrinted>
  <dcterms:created xsi:type="dcterms:W3CDTF">2009-09-08T15:59:57Z</dcterms:created>
  <dcterms:modified xsi:type="dcterms:W3CDTF">2021-10-06T13:07:00Z</dcterms:modified>
  <cp:category/>
  <cp:version/>
  <cp:contentType/>
  <cp:contentStatus/>
</cp:coreProperties>
</file>